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114802D4-E6EF-4CA8-BDF5-E21CDCC3518F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Reporte UE 400" sheetId="6" r:id="rId5"/>
    <sheet name="Grafico" sheetId="2" state="hidden" r:id="rId6"/>
  </sheets>
  <definedNames>
    <definedName name="_xlnm._FilterDatabase" localSheetId="0" hidden="1">'Metales Pesados 2025'!$A$6:$I$496</definedName>
    <definedName name="_xlnm._FilterDatabase" localSheetId="1" hidden="1">Resumen!$A$6:$I$496</definedName>
  </definedNames>
  <calcPr calcId="181029"/>
  <pivotCaches>
    <pivotCache cacheId="19" r:id="rId7"/>
    <pivotCache cacheId="2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4" l="1"/>
  <c r="G10" i="5"/>
  <c r="H10" i="5" s="1"/>
  <c r="S9" i="4"/>
  <c r="I9" i="4"/>
  <c r="G9" i="5"/>
  <c r="H9" i="5" s="1"/>
  <c r="I8" i="4"/>
  <c r="S7" i="4"/>
  <c r="I7" i="4"/>
  <c r="G7" i="5"/>
  <c r="H7" i="5" s="1"/>
  <c r="S6" i="4"/>
  <c r="N6" i="4"/>
  <c r="D6" i="4"/>
  <c r="S5" i="4"/>
  <c r="M8" i="4"/>
  <c r="R9" i="4"/>
  <c r="M9" i="4"/>
  <c r="H9" i="4"/>
  <c r="D9" i="5"/>
  <c r="M5" i="4"/>
  <c r="S12" i="4"/>
  <c r="D12" i="4"/>
  <c r="I11" i="4"/>
  <c r="I10" i="4"/>
  <c r="N9" i="4"/>
  <c r="N8" i="4"/>
  <c r="N7" i="4"/>
  <c r="I6" i="4"/>
  <c r="I5" i="4"/>
  <c r="H8" i="4"/>
  <c r="S11" i="4"/>
  <c r="R10" i="4"/>
  <c r="H10" i="4"/>
  <c r="D10" i="5"/>
  <c r="E10" i="5" s="1"/>
  <c r="D8" i="5"/>
  <c r="H7" i="4"/>
  <c r="C7" i="4"/>
  <c r="H5" i="4"/>
  <c r="S8" i="4"/>
  <c r="D8" i="4"/>
  <c r="H11" i="4"/>
  <c r="M10" i="4"/>
  <c r="R8" i="4"/>
  <c r="R7" i="4"/>
  <c r="M7" i="4"/>
  <c r="R6" i="4"/>
  <c r="H6" i="4"/>
  <c r="I12" i="4"/>
  <c r="G11" i="5"/>
  <c r="H11" i="5" s="1"/>
  <c r="H12" i="4"/>
  <c r="M12" i="4"/>
  <c r="D11" i="5"/>
  <c r="E11" i="5" s="1"/>
  <c r="M6" i="4"/>
  <c r="N11" i="4"/>
  <c r="D6" i="5"/>
  <c r="E6" i="5" s="1"/>
  <c r="N5" i="4"/>
  <c r="D12" i="5"/>
  <c r="E12" i="5" s="1"/>
  <c r="N12" i="4"/>
  <c r="M11" i="4"/>
  <c r="I13" i="5"/>
  <c r="I12" i="5"/>
  <c r="I11" i="5"/>
  <c r="I10" i="5"/>
  <c r="I9" i="5"/>
  <c r="I8" i="5"/>
  <c r="I7" i="5"/>
  <c r="I6" i="5"/>
  <c r="I5" i="5"/>
  <c r="S10" i="4"/>
  <c r="R12" i="4"/>
  <c r="R11" i="4"/>
  <c r="R5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AW472" i="1"/>
  <c r="L472" i="3" s="1"/>
  <c r="AJ244" i="1"/>
  <c r="K244" i="3" s="1"/>
  <c r="AW244" i="1"/>
  <c r="L244" i="3" s="1"/>
  <c r="AJ472" i="1"/>
  <c r="K472" i="3" s="1"/>
  <c r="W472" i="1"/>
  <c r="J472" i="3" s="1"/>
  <c r="W244" i="1"/>
  <c r="J244" i="3" s="1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485" i="1"/>
  <c r="L485" i="3" s="1"/>
  <c r="AW483" i="1"/>
  <c r="L483" i="3" s="1"/>
  <c r="AW479" i="1"/>
  <c r="L479" i="3" s="1"/>
  <c r="AW477" i="1"/>
  <c r="L477" i="3" s="1"/>
  <c r="AW475" i="1"/>
  <c r="L475" i="3" s="1"/>
  <c r="AW473" i="1"/>
  <c r="L473" i="3" s="1"/>
  <c r="AJ485" i="1"/>
  <c r="K485" i="3" s="1"/>
  <c r="AJ483" i="1"/>
  <c r="K483" i="3" s="1"/>
  <c r="AJ481" i="1"/>
  <c r="K481" i="3" s="1"/>
  <c r="AJ479" i="1"/>
  <c r="K479" i="3" s="1"/>
  <c r="AJ477" i="1"/>
  <c r="K477" i="3" s="1"/>
  <c r="AJ475" i="1"/>
  <c r="K475" i="3" s="1"/>
  <c r="W475" i="1"/>
  <c r="J475" i="3" s="1"/>
  <c r="W473" i="1"/>
  <c r="J473" i="3" s="1"/>
  <c r="W485" i="1"/>
  <c r="J485" i="3" s="1"/>
  <c r="W483" i="1"/>
  <c r="J483" i="3" s="1"/>
  <c r="W481" i="1"/>
  <c r="J481" i="3" s="1"/>
  <c r="W477" i="1"/>
  <c r="J477" i="3" s="1"/>
  <c r="AW484" i="1"/>
  <c r="L484" i="3" s="1"/>
  <c r="AW481" i="1"/>
  <c r="L481" i="3" s="1"/>
  <c r="AJ484" i="1"/>
  <c r="K484" i="3" s="1"/>
  <c r="AJ482" i="1"/>
  <c r="K482" i="3" s="1"/>
  <c r="AJ474" i="1"/>
  <c r="K474" i="3" s="1"/>
  <c r="W480" i="1"/>
  <c r="J480" i="3" s="1"/>
  <c r="W476" i="1"/>
  <c r="J476" i="3" s="1"/>
  <c r="CW495" i="1"/>
  <c r="P495" i="3" s="1"/>
  <c r="CJ495" i="1"/>
  <c r="O495" i="3" s="1"/>
  <c r="BW495" i="1"/>
  <c r="N495" i="3" s="1"/>
  <c r="BJ495" i="1"/>
  <c r="M495" i="3" s="1"/>
  <c r="AW495" i="1"/>
  <c r="L495" i="3" s="1"/>
  <c r="AJ495" i="1"/>
  <c r="K495" i="3" s="1"/>
  <c r="W495" i="1"/>
  <c r="J495" i="3" s="1"/>
  <c r="AW476" i="1"/>
  <c r="L476" i="3" s="1"/>
  <c r="AJ478" i="1"/>
  <c r="K478" i="3" s="1"/>
  <c r="AJ476" i="1"/>
  <c r="K476" i="3" s="1"/>
  <c r="AW478" i="1"/>
  <c r="L478" i="3" s="1"/>
  <c r="AW474" i="1"/>
  <c r="L474" i="3" s="1"/>
  <c r="W474" i="1"/>
  <c r="J474" i="3" s="1"/>
  <c r="CW496" i="1"/>
  <c r="P496" i="3" s="1"/>
  <c r="CJ496" i="1"/>
  <c r="O496" i="3" s="1"/>
  <c r="BW496" i="1"/>
  <c r="N496" i="3" s="1"/>
  <c r="BJ496" i="1"/>
  <c r="M496" i="3" s="1"/>
  <c r="AW496" i="1"/>
  <c r="L496" i="3" s="1"/>
  <c r="AJ496" i="1"/>
  <c r="K496" i="3" s="1"/>
  <c r="W496" i="1"/>
  <c r="J496" i="3" s="1"/>
  <c r="CW494" i="1"/>
  <c r="P494" i="3" s="1"/>
  <c r="CJ494" i="1"/>
  <c r="O494" i="3" s="1"/>
  <c r="BW494" i="1"/>
  <c r="N494" i="3" s="1"/>
  <c r="BJ494" i="1"/>
  <c r="M494" i="3" s="1"/>
  <c r="AW494" i="1"/>
  <c r="L494" i="3" s="1"/>
  <c r="AJ494" i="1"/>
  <c r="K494" i="3" s="1"/>
  <c r="W494" i="1"/>
  <c r="J494" i="3" s="1"/>
  <c r="CW493" i="1"/>
  <c r="P493" i="3" s="1"/>
  <c r="CJ493" i="1"/>
  <c r="O493" i="3" s="1"/>
  <c r="BW493" i="1"/>
  <c r="N493" i="3" s="1"/>
  <c r="BJ493" i="1"/>
  <c r="M493" i="3" s="1"/>
  <c r="AW493" i="1"/>
  <c r="L493" i="3" s="1"/>
  <c r="AJ493" i="1"/>
  <c r="K493" i="3" s="1"/>
  <c r="W493" i="1"/>
  <c r="J493" i="3" s="1"/>
  <c r="CW492" i="1"/>
  <c r="P492" i="3" s="1"/>
  <c r="CJ492" i="1"/>
  <c r="O492" i="3" s="1"/>
  <c r="BW492" i="1"/>
  <c r="N492" i="3" s="1"/>
  <c r="BJ492" i="1"/>
  <c r="M492" i="3" s="1"/>
  <c r="AW492" i="1"/>
  <c r="L492" i="3" s="1"/>
  <c r="AJ492" i="1"/>
  <c r="K492" i="3" s="1"/>
  <c r="W492" i="1"/>
  <c r="J492" i="3" s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AW491" i="1"/>
  <c r="L491" i="3" s="1"/>
  <c r="AJ491" i="1"/>
  <c r="K491" i="3" s="1"/>
  <c r="W491" i="1"/>
  <c r="J491" i="3" s="1"/>
  <c r="CW490" i="1"/>
  <c r="P490" i="3" s="1"/>
  <c r="CJ490" i="1"/>
  <c r="O490" i="3" s="1"/>
  <c r="BW490" i="1"/>
  <c r="N490" i="3" s="1"/>
  <c r="BJ490" i="1"/>
  <c r="M490" i="3" s="1"/>
  <c r="AW490" i="1"/>
  <c r="L490" i="3" s="1"/>
  <c r="AJ490" i="1"/>
  <c r="K490" i="3" s="1"/>
  <c r="W490" i="1"/>
  <c r="J490" i="3" s="1"/>
  <c r="CW489" i="1"/>
  <c r="P489" i="3" s="1"/>
  <c r="CJ489" i="1"/>
  <c r="O489" i="3" s="1"/>
  <c r="BW489" i="1"/>
  <c r="N489" i="3" s="1"/>
  <c r="BJ489" i="1"/>
  <c r="M489" i="3" s="1"/>
  <c r="AW489" i="1"/>
  <c r="L489" i="3" s="1"/>
  <c r="AJ489" i="1"/>
  <c r="K489" i="3" s="1"/>
  <c r="W489" i="1"/>
  <c r="J489" i="3" s="1"/>
  <c r="CW488" i="1"/>
  <c r="P488" i="3" s="1"/>
  <c r="CJ488" i="1"/>
  <c r="O488" i="3" s="1"/>
  <c r="BW488" i="1"/>
  <c r="N488" i="3" s="1"/>
  <c r="BJ488" i="1"/>
  <c r="M488" i="3" s="1"/>
  <c r="AW488" i="1"/>
  <c r="L488" i="3" s="1"/>
  <c r="AJ488" i="1"/>
  <c r="K488" i="3" s="1"/>
  <c r="W488" i="1"/>
  <c r="J488" i="3" s="1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AW487" i="1"/>
  <c r="L487" i="3" s="1"/>
  <c r="AJ487" i="1"/>
  <c r="K487" i="3" s="1"/>
  <c r="W487" i="1"/>
  <c r="J487" i="3" s="1"/>
  <c r="CW486" i="1"/>
  <c r="P486" i="3" s="1"/>
  <c r="CJ486" i="1"/>
  <c r="O486" i="3" s="1"/>
  <c r="BW486" i="1"/>
  <c r="N486" i="3" s="1"/>
  <c r="BJ486" i="1"/>
  <c r="M486" i="3" s="1"/>
  <c r="AW486" i="1"/>
  <c r="L486" i="3" s="1"/>
  <c r="AJ486" i="1"/>
  <c r="K486" i="3" s="1"/>
  <c r="W486" i="1"/>
  <c r="J486" i="3" s="1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W484" i="1"/>
  <c r="J484" i="3" s="1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W482" i="1"/>
  <c r="J482" i="3" s="1"/>
  <c r="W479" i="1"/>
  <c r="J479" i="3" s="1"/>
  <c r="W478" i="1"/>
  <c r="J478" i="3" s="1"/>
  <c r="CW482" i="1"/>
  <c r="P482" i="3" s="1"/>
  <c r="CJ482" i="1"/>
  <c r="O482" i="3" s="1"/>
  <c r="BW482" i="1"/>
  <c r="N482" i="3" s="1"/>
  <c r="BJ482" i="1"/>
  <c r="M482" i="3" s="1"/>
  <c r="AW482" i="1"/>
  <c r="L482" i="3" s="1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AW480" i="1"/>
  <c r="L480" i="3" s="1"/>
  <c r="AJ480" i="1"/>
  <c r="K480" i="3" s="1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AJ473" i="1"/>
  <c r="K473" i="3" s="1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68" i="1"/>
  <c r="L468" i="3" s="1"/>
  <c r="AJ468" i="1"/>
  <c r="K468" i="3" s="1"/>
  <c r="W468" i="1"/>
  <c r="J468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71" i="1"/>
  <c r="L471" i="3" s="1"/>
  <c r="AJ471" i="1"/>
  <c r="K471" i="3" s="1"/>
  <c r="W471" i="1"/>
  <c r="J471" i="3" s="1"/>
  <c r="AW470" i="1"/>
  <c r="L470" i="3" s="1"/>
  <c r="AJ470" i="1"/>
  <c r="K470" i="3" s="1"/>
  <c r="W470" i="1"/>
  <c r="J470" i="3" s="1"/>
  <c r="AW469" i="1"/>
  <c r="L469" i="3" s="1"/>
  <c r="AJ469" i="1"/>
  <c r="K469" i="3" s="1"/>
  <c r="W469" i="1"/>
  <c r="J469" i="3" s="1"/>
  <c r="AW322" i="1"/>
  <c r="L322" i="3" s="1"/>
  <c r="AW294" i="1"/>
  <c r="L294" i="3" s="1"/>
  <c r="AW278" i="1"/>
  <c r="L278" i="3" s="1"/>
  <c r="AW270" i="1"/>
  <c r="L270" i="3" s="1"/>
  <c r="AW262" i="1"/>
  <c r="L262" i="3" s="1"/>
  <c r="AW254" i="1"/>
  <c r="L254" i="3" s="1"/>
  <c r="AW246" i="1"/>
  <c r="L246" i="3" s="1"/>
  <c r="AW237" i="1"/>
  <c r="L237" i="3" s="1"/>
  <c r="AW230" i="1"/>
  <c r="L230" i="3" s="1"/>
  <c r="AW222" i="1"/>
  <c r="L222" i="3" s="1"/>
  <c r="AW214" i="1"/>
  <c r="L214" i="3" s="1"/>
  <c r="AW206" i="1"/>
  <c r="L206" i="3" s="1"/>
  <c r="AW199" i="1"/>
  <c r="L199" i="3" s="1"/>
  <c r="AW191" i="1"/>
  <c r="L191" i="3" s="1"/>
  <c r="AW183" i="1"/>
  <c r="L183" i="3" s="1"/>
  <c r="AW175" i="1"/>
  <c r="L175" i="3" s="1"/>
  <c r="AW167" i="1"/>
  <c r="L167" i="3" s="1"/>
  <c r="AW159" i="1"/>
  <c r="L159" i="3" s="1"/>
  <c r="AW151" i="1"/>
  <c r="L151" i="3" s="1"/>
  <c r="AW143" i="1"/>
  <c r="L143" i="3" s="1"/>
  <c r="AW135" i="1"/>
  <c r="L135" i="3" s="1"/>
  <c r="AW131" i="1"/>
  <c r="L131" i="3" s="1"/>
  <c r="AW127" i="1"/>
  <c r="L127" i="3" s="1"/>
  <c r="AW123" i="1"/>
  <c r="L123" i="3" s="1"/>
  <c r="AW119" i="1"/>
  <c r="L119" i="3" s="1"/>
  <c r="AW115" i="1"/>
  <c r="L115" i="3" s="1"/>
  <c r="AW111" i="1"/>
  <c r="L111" i="3" s="1"/>
  <c r="AW107" i="1"/>
  <c r="L107" i="3" s="1"/>
  <c r="AW103" i="1"/>
  <c r="L103" i="3" s="1"/>
  <c r="AW99" i="1"/>
  <c r="L99" i="3" s="1"/>
  <c r="AW95" i="1"/>
  <c r="L95" i="3" s="1"/>
  <c r="AW91" i="1"/>
  <c r="L91" i="3" s="1"/>
  <c r="AW87" i="1"/>
  <c r="L87" i="3" s="1"/>
  <c r="AW83" i="1"/>
  <c r="L83" i="3" s="1"/>
  <c r="AW79" i="1"/>
  <c r="L79" i="3" s="1"/>
  <c r="AW75" i="1"/>
  <c r="L75" i="3" s="1"/>
  <c r="AW71" i="1"/>
  <c r="L71" i="3" s="1"/>
  <c r="AW67" i="1"/>
  <c r="L67" i="3" s="1"/>
  <c r="AW63" i="1"/>
  <c r="L63" i="3" s="1"/>
  <c r="AW59" i="1"/>
  <c r="L59" i="3" s="1"/>
  <c r="AW55" i="1"/>
  <c r="L55" i="3" s="1"/>
  <c r="AW51" i="1"/>
  <c r="L51" i="3" s="1"/>
  <c r="AW47" i="1"/>
  <c r="L47" i="3" s="1"/>
  <c r="AW43" i="1"/>
  <c r="L43" i="3" s="1"/>
  <c r="AW39" i="1"/>
  <c r="L39" i="3" s="1"/>
  <c r="AW36" i="1"/>
  <c r="L36" i="3" s="1"/>
  <c r="AW35" i="1"/>
  <c r="L35" i="3" s="1"/>
  <c r="AW31" i="1"/>
  <c r="L31" i="3" s="1"/>
  <c r="AW28" i="1"/>
  <c r="L28" i="3" s="1"/>
  <c r="AW27" i="1"/>
  <c r="L27" i="3" s="1"/>
  <c r="AW23" i="1"/>
  <c r="L23" i="3" s="1"/>
  <c r="AW20" i="1"/>
  <c r="L20" i="3" s="1"/>
  <c r="AW19" i="1"/>
  <c r="L19" i="3" s="1"/>
  <c r="AW15" i="1"/>
  <c r="L15" i="3" s="1"/>
  <c r="AW12" i="1"/>
  <c r="L12" i="3" s="1"/>
  <c r="AW8" i="1"/>
  <c r="L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3" i="1"/>
  <c r="L323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5" i="1"/>
  <c r="L295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9" i="1"/>
  <c r="L279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1" i="1"/>
  <c r="L271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3" i="1"/>
  <c r="L263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5" i="1"/>
  <c r="L255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7" i="1"/>
  <c r="L247" i="3" s="1"/>
  <c r="AW245" i="1"/>
  <c r="L245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8" i="1"/>
  <c r="L238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1" i="1"/>
  <c r="L231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3" i="1"/>
  <c r="L223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5" i="1"/>
  <c r="L215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7" i="1"/>
  <c r="L207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200" i="1"/>
  <c r="L200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2" i="1"/>
  <c r="L192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4" i="1"/>
  <c r="L184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6" i="1"/>
  <c r="L176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8" i="1"/>
  <c r="L168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60" i="1"/>
  <c r="L160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2" i="1"/>
  <c r="L152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4" i="1"/>
  <c r="L144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6" i="1"/>
  <c r="L136" i="3" s="1"/>
  <c r="AW134" i="1"/>
  <c r="L134" i="3" s="1"/>
  <c r="AW133" i="1"/>
  <c r="L133" i="3" s="1"/>
  <c r="AW132" i="1"/>
  <c r="L132" i="3" s="1"/>
  <c r="AW130" i="1"/>
  <c r="L130" i="3" s="1"/>
  <c r="AW129" i="1"/>
  <c r="L129" i="3" s="1"/>
  <c r="AW128" i="1"/>
  <c r="L128" i="3" s="1"/>
  <c r="AW126" i="1"/>
  <c r="L126" i="3" s="1"/>
  <c r="AW125" i="1"/>
  <c r="L125" i="3" s="1"/>
  <c r="AW124" i="1"/>
  <c r="L124" i="3" s="1"/>
  <c r="AW122" i="1"/>
  <c r="L122" i="3" s="1"/>
  <c r="AW121" i="1"/>
  <c r="L121" i="3" s="1"/>
  <c r="AW120" i="1"/>
  <c r="L120" i="3" s="1"/>
  <c r="AW118" i="1"/>
  <c r="L118" i="3" s="1"/>
  <c r="AW117" i="1"/>
  <c r="L117" i="3" s="1"/>
  <c r="AW116" i="1"/>
  <c r="L116" i="3" s="1"/>
  <c r="AW114" i="1"/>
  <c r="L114" i="3" s="1"/>
  <c r="AW113" i="1"/>
  <c r="L113" i="3" s="1"/>
  <c r="AW112" i="1"/>
  <c r="L112" i="3" s="1"/>
  <c r="AW110" i="1"/>
  <c r="L110" i="3" s="1"/>
  <c r="AW109" i="1"/>
  <c r="L109" i="3" s="1"/>
  <c r="AW108" i="1"/>
  <c r="L108" i="3" s="1"/>
  <c r="AW106" i="1"/>
  <c r="L106" i="3" s="1"/>
  <c r="AW105" i="1"/>
  <c r="L105" i="3" s="1"/>
  <c r="AW104" i="1"/>
  <c r="L104" i="3" s="1"/>
  <c r="AW102" i="1"/>
  <c r="L102" i="3" s="1"/>
  <c r="AW101" i="1"/>
  <c r="L101" i="3" s="1"/>
  <c r="AW100" i="1"/>
  <c r="L100" i="3" s="1"/>
  <c r="AW98" i="1"/>
  <c r="L98" i="3" s="1"/>
  <c r="AW97" i="1"/>
  <c r="L97" i="3" s="1"/>
  <c r="AW96" i="1"/>
  <c r="L96" i="3" s="1"/>
  <c r="AW94" i="1"/>
  <c r="L94" i="3" s="1"/>
  <c r="AW93" i="1"/>
  <c r="L93" i="3" s="1"/>
  <c r="AW92" i="1"/>
  <c r="L92" i="3" s="1"/>
  <c r="AW90" i="1"/>
  <c r="L90" i="3" s="1"/>
  <c r="AW89" i="1"/>
  <c r="L89" i="3" s="1"/>
  <c r="AW88" i="1"/>
  <c r="L88" i="3" s="1"/>
  <c r="AW86" i="1"/>
  <c r="L86" i="3" s="1"/>
  <c r="AW85" i="1"/>
  <c r="L85" i="3" s="1"/>
  <c r="AW84" i="1"/>
  <c r="L84" i="3" s="1"/>
  <c r="AW82" i="1"/>
  <c r="L82" i="3" s="1"/>
  <c r="AW81" i="1"/>
  <c r="L81" i="3" s="1"/>
  <c r="AW80" i="1"/>
  <c r="L80" i="3" s="1"/>
  <c r="AW78" i="1"/>
  <c r="L78" i="3" s="1"/>
  <c r="AW77" i="1"/>
  <c r="L77" i="3" s="1"/>
  <c r="AW76" i="1"/>
  <c r="L76" i="3" s="1"/>
  <c r="AW74" i="1"/>
  <c r="L74" i="3" s="1"/>
  <c r="AW73" i="1"/>
  <c r="L73" i="3" s="1"/>
  <c r="AW72" i="1"/>
  <c r="L72" i="3" s="1"/>
  <c r="AW70" i="1"/>
  <c r="L70" i="3" s="1"/>
  <c r="AW69" i="1"/>
  <c r="L69" i="3" s="1"/>
  <c r="AW68" i="1"/>
  <c r="L68" i="3" s="1"/>
  <c r="AW66" i="1"/>
  <c r="L66" i="3" s="1"/>
  <c r="AW65" i="1"/>
  <c r="L65" i="3" s="1"/>
  <c r="AW64" i="1"/>
  <c r="L64" i="3" s="1"/>
  <c r="AW62" i="1"/>
  <c r="L62" i="3" s="1"/>
  <c r="AW61" i="1"/>
  <c r="L61" i="3" s="1"/>
  <c r="AW60" i="1"/>
  <c r="L60" i="3" s="1"/>
  <c r="AW58" i="1"/>
  <c r="L58" i="3" s="1"/>
  <c r="AW57" i="1"/>
  <c r="L57" i="3" s="1"/>
  <c r="AW56" i="1"/>
  <c r="L56" i="3" s="1"/>
  <c r="AW54" i="1"/>
  <c r="L54" i="3" s="1"/>
  <c r="AW53" i="1"/>
  <c r="L53" i="3" s="1"/>
  <c r="AW52" i="1"/>
  <c r="L52" i="3" s="1"/>
  <c r="AW50" i="1"/>
  <c r="L50" i="3" s="1"/>
  <c r="AW49" i="1"/>
  <c r="L49" i="3" s="1"/>
  <c r="AW48" i="1"/>
  <c r="L48" i="3" s="1"/>
  <c r="AW46" i="1"/>
  <c r="L46" i="3" s="1"/>
  <c r="AW45" i="1"/>
  <c r="L45" i="3" s="1"/>
  <c r="AW44" i="1"/>
  <c r="L44" i="3" s="1"/>
  <c r="AW42" i="1"/>
  <c r="L42" i="3" s="1"/>
  <c r="AW41" i="1"/>
  <c r="L41" i="3" s="1"/>
  <c r="AW40" i="1"/>
  <c r="L40" i="3" s="1"/>
  <c r="AW38" i="1"/>
  <c r="L38" i="3" s="1"/>
  <c r="AW37" i="1"/>
  <c r="L37" i="3" s="1"/>
  <c r="AW34" i="1"/>
  <c r="L34" i="3" s="1"/>
  <c r="AW33" i="1"/>
  <c r="L33" i="3" s="1"/>
  <c r="AW32" i="1"/>
  <c r="L32" i="3" s="1"/>
  <c r="AW30" i="1"/>
  <c r="L30" i="3" s="1"/>
  <c r="AW29" i="1"/>
  <c r="L29" i="3" s="1"/>
  <c r="AW26" i="1"/>
  <c r="L26" i="3" s="1"/>
  <c r="AW25" i="1"/>
  <c r="L25" i="3" s="1"/>
  <c r="AW24" i="1"/>
  <c r="L24" i="3" s="1"/>
  <c r="AW22" i="1"/>
  <c r="L22" i="3" s="1"/>
  <c r="AW21" i="1"/>
  <c r="L21" i="3" s="1"/>
  <c r="AW18" i="1"/>
  <c r="L18" i="3" s="1"/>
  <c r="AW17" i="1"/>
  <c r="L17" i="3" s="1"/>
  <c r="AW16" i="1"/>
  <c r="L16" i="3" s="1"/>
  <c r="AW14" i="1"/>
  <c r="L14" i="3" s="1"/>
  <c r="AW13" i="1"/>
  <c r="L13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62" i="1"/>
  <c r="J462" i="3" s="1"/>
  <c r="W454" i="1"/>
  <c r="J454" i="3" s="1"/>
  <c r="W446" i="1"/>
  <c r="J446" i="3" s="1"/>
  <c r="W438" i="1"/>
  <c r="J438" i="3" s="1"/>
  <c r="W430" i="1"/>
  <c r="J430" i="3" s="1"/>
  <c r="W422" i="1"/>
  <c r="J422" i="3" s="1"/>
  <c r="W414" i="1"/>
  <c r="J414" i="3" s="1"/>
  <c r="W406" i="1"/>
  <c r="J406" i="3" s="1"/>
  <c r="W398" i="1"/>
  <c r="J398" i="3" s="1"/>
  <c r="W390" i="1"/>
  <c r="J390" i="3" s="1"/>
  <c r="W382" i="1"/>
  <c r="J382" i="3" s="1"/>
  <c r="W374" i="1"/>
  <c r="J374" i="3" s="1"/>
  <c r="W366" i="1"/>
  <c r="J366" i="3" s="1"/>
  <c r="W358" i="1"/>
  <c r="J358" i="3" s="1"/>
  <c r="W350" i="1"/>
  <c r="J350" i="3" s="1"/>
  <c r="W342" i="1"/>
  <c r="J342" i="3" s="1"/>
  <c r="W334" i="1"/>
  <c r="J334" i="3" s="1"/>
  <c r="W331" i="1"/>
  <c r="J331" i="3" s="1"/>
  <c r="W326" i="1"/>
  <c r="J326" i="3" s="1"/>
  <c r="W318" i="1"/>
  <c r="J318" i="3" s="1"/>
  <c r="W310" i="1"/>
  <c r="J310" i="3" s="1"/>
  <c r="W302" i="1"/>
  <c r="J302" i="3" s="1"/>
  <c r="W294" i="1"/>
  <c r="J294" i="3" s="1"/>
  <c r="W286" i="1"/>
  <c r="J286" i="3" s="1"/>
  <c r="W278" i="1"/>
  <c r="J278" i="3" s="1"/>
  <c r="W270" i="1"/>
  <c r="J270" i="3" s="1"/>
  <c r="W262" i="1"/>
  <c r="J262" i="3" s="1"/>
  <c r="W254" i="1"/>
  <c r="J254" i="3" s="1"/>
  <c r="W246" i="1"/>
  <c r="J246" i="3" s="1"/>
  <c r="W237" i="1"/>
  <c r="J237" i="3" s="1"/>
  <c r="W230" i="1"/>
  <c r="J230" i="3" s="1"/>
  <c r="W222" i="1"/>
  <c r="J222" i="3" s="1"/>
  <c r="W214" i="1"/>
  <c r="J214" i="3" s="1"/>
  <c r="W206" i="1"/>
  <c r="J206" i="3" s="1"/>
  <c r="W199" i="1"/>
  <c r="J199" i="3" s="1"/>
  <c r="W191" i="1"/>
  <c r="J191" i="3" s="1"/>
  <c r="W183" i="1"/>
  <c r="J183" i="3" s="1"/>
  <c r="W175" i="1"/>
  <c r="J175" i="3" s="1"/>
  <c r="W167" i="1"/>
  <c r="J167" i="3" s="1"/>
  <c r="W159" i="1"/>
  <c r="J159" i="3" s="1"/>
  <c r="W151" i="1"/>
  <c r="J151" i="3" s="1"/>
  <c r="W143" i="1"/>
  <c r="J143" i="3" s="1"/>
  <c r="W135" i="1"/>
  <c r="J135" i="3" s="1"/>
  <c r="W127" i="1"/>
  <c r="J127" i="3" s="1"/>
  <c r="W119" i="1"/>
  <c r="J119" i="3" s="1"/>
  <c r="W111" i="1"/>
  <c r="J111" i="3" s="1"/>
  <c r="W103" i="1"/>
  <c r="J103" i="3" s="1"/>
  <c r="W95" i="1"/>
  <c r="J95" i="3" s="1"/>
  <c r="W87" i="1"/>
  <c r="J87" i="3" s="1"/>
  <c r="W79" i="1"/>
  <c r="J79" i="3" s="1"/>
  <c r="W71" i="1"/>
  <c r="J71" i="3" s="1"/>
  <c r="W63" i="1"/>
  <c r="J63" i="3" s="1"/>
  <c r="W55" i="1"/>
  <c r="J55" i="3" s="1"/>
  <c r="W47" i="1"/>
  <c r="J47" i="3" s="1"/>
  <c r="W39" i="1"/>
  <c r="J39" i="3" s="1"/>
  <c r="W31" i="1"/>
  <c r="J31" i="3" s="1"/>
  <c r="W23" i="1"/>
  <c r="J23" i="3" s="1"/>
  <c r="W15" i="1"/>
  <c r="J15" i="3" s="1"/>
  <c r="W8" i="1"/>
  <c r="J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5" i="1"/>
  <c r="K245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67" i="1"/>
  <c r="J467" i="3" s="1"/>
  <c r="W466" i="1"/>
  <c r="J466" i="3" s="1"/>
  <c r="W465" i="1"/>
  <c r="J465" i="3" s="1"/>
  <c r="W464" i="1"/>
  <c r="J464" i="3" s="1"/>
  <c r="W463" i="1"/>
  <c r="J463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5" i="1"/>
  <c r="J455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7" i="1"/>
  <c r="J447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9" i="1"/>
  <c r="J439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1" i="1"/>
  <c r="J431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3" i="1"/>
  <c r="J423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5" i="1"/>
  <c r="J415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7" i="1"/>
  <c r="J407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9" i="1"/>
  <c r="J399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1" i="1"/>
  <c r="J391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3" i="1"/>
  <c r="J383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5" i="1"/>
  <c r="J375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7" i="1"/>
  <c r="J367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9" i="1"/>
  <c r="J359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1" i="1"/>
  <c r="J351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3" i="1"/>
  <c r="J343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5" i="1"/>
  <c r="J335" i="3" s="1"/>
  <c r="W333" i="1"/>
  <c r="J333" i="3" s="1"/>
  <c r="W332" i="1"/>
  <c r="J332" i="3" s="1"/>
  <c r="W330" i="1"/>
  <c r="J330" i="3" s="1"/>
  <c r="W329" i="1"/>
  <c r="J329" i="3" s="1"/>
  <c r="W328" i="1"/>
  <c r="J328" i="3" s="1"/>
  <c r="W327" i="1"/>
  <c r="J327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9" i="1"/>
  <c r="J319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1" i="1"/>
  <c r="J311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3" i="1"/>
  <c r="J303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5" i="1"/>
  <c r="J295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7" i="1"/>
  <c r="J287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9" i="1"/>
  <c r="J279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1" i="1"/>
  <c r="J271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3" i="1"/>
  <c r="J263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5" i="1"/>
  <c r="J255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7" i="1"/>
  <c r="J247" i="3" s="1"/>
  <c r="W245" i="1"/>
  <c r="J245" i="3" s="1"/>
  <c r="W243" i="1"/>
  <c r="J243" i="3" s="1"/>
  <c r="W242" i="1"/>
  <c r="J242" i="3" s="1"/>
  <c r="W241" i="1"/>
  <c r="J241" i="3" s="1"/>
  <c r="W240" i="1"/>
  <c r="J240" i="3" s="1"/>
  <c r="W239" i="1"/>
  <c r="J239" i="3" s="1"/>
  <c r="W238" i="1"/>
  <c r="J238" i="3" s="1"/>
  <c r="W236" i="1"/>
  <c r="J236" i="3" s="1"/>
  <c r="W235" i="1"/>
  <c r="J235" i="3" s="1"/>
  <c r="W234" i="1"/>
  <c r="J234" i="3" s="1"/>
  <c r="W233" i="1"/>
  <c r="J233" i="3" s="1"/>
  <c r="W232" i="1"/>
  <c r="J232" i="3" s="1"/>
  <c r="W231" i="1"/>
  <c r="J231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3" i="1"/>
  <c r="J223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5" i="1"/>
  <c r="J215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7" i="1"/>
  <c r="J207" i="3" s="1"/>
  <c r="W205" i="1"/>
  <c r="J205" i="3" s="1"/>
  <c r="W204" i="1"/>
  <c r="J204" i="3" s="1"/>
  <c r="W203" i="1"/>
  <c r="J203" i="3" s="1"/>
  <c r="W202" i="1"/>
  <c r="J202" i="3" s="1"/>
  <c r="W201" i="1"/>
  <c r="J201" i="3" s="1"/>
  <c r="W200" i="1"/>
  <c r="J200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2" i="1"/>
  <c r="J192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4" i="1"/>
  <c r="J184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6" i="1"/>
  <c r="J176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8" i="1"/>
  <c r="J168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60" i="1"/>
  <c r="J160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2" i="1"/>
  <c r="J152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4" i="1"/>
  <c r="J144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6" i="1"/>
  <c r="J136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8" i="1"/>
  <c r="J128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20" i="1"/>
  <c r="J120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2" i="1"/>
  <c r="J112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4" i="1"/>
  <c r="J104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6" i="1"/>
  <c r="J96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8" i="1"/>
  <c r="J88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80" i="1"/>
  <c r="J80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2" i="1"/>
  <c r="J72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4" i="1"/>
  <c r="J64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6" i="1"/>
  <c r="J56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8" i="1"/>
  <c r="J48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40" i="1"/>
  <c r="J40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2" i="1"/>
  <c r="J32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4" i="1"/>
  <c r="J24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6" i="1"/>
  <c r="J16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<sst xmlns="http://schemas.openxmlformats.org/spreadsheetml/2006/main" count="7144" uniqueCount="647">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</sst>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4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65.521607175928" createdVersion="8" refreshedVersion="8" minRefreshableVersion="3" recordCount="490" xr:uid="{5B3C3DD8-3F04-4EFB-8EB0-842633B93AFB}">
  <cacheSource type="worksheet">
    <worksheetSource ref="A6:AJ496" sheet="Metales Pesados 2025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emiMixedTypes="0" containsString="0" containsNumber="1" containsInteger="1" minValue="0" maxValue="5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1004"/>
    </cacheField>
    <cacheField name="Ene2" numFmtId="0">
      <sharedItems containsSemiMixedTypes="0" containsString="0" containsNumber="1" containsInteger="1" minValue="0" maxValue="9"/>
    </cacheField>
    <cacheField name="Feb2" numFmtId="0">
      <sharedItems containsSemiMixedTypes="0" containsString="0" containsNumber="1" containsInteger="1" minValue="0" maxValue="4"/>
    </cacheField>
    <cacheField name="Mar2" numFmtId="0">
      <sharedItems containsSemiMixedTypes="0" containsString="0" containsNumber="1" containsInteger="1" minValue="0" maxValue="12"/>
    </cacheField>
    <cacheField name="Abr2" numFmtId="0">
      <sharedItems containsSemiMixedTypes="0" containsString="0" containsNumber="1" containsInteger="1" minValue="0" maxValue="8"/>
    </cacheField>
    <cacheField name="May2" numFmtId="0">
      <sharedItems containsSemiMixedTypes="0" containsString="0" containsNumber="1" containsInteger="1" minValue="0" maxValue="13"/>
    </cacheField>
    <cacheField name="Jun2" numFmtId="0">
      <sharedItems containsSemiMixedTypes="0" containsString="0" containsNumber="1" containsInteger="1" minValue="0" maxValue="35"/>
    </cacheField>
    <cacheField name="Jul2" numFmtId="0">
      <sharedItems containsSemiMixedTypes="0" containsString="0" containsNumber="1" containsInteger="1" minValue="0" maxValue="26"/>
    </cacheField>
    <cacheField name="Ago2" numFmtId="0">
      <sharedItems containsSemiMixedTypes="0" containsString="0" containsNumber="1" containsInteger="1" minValue="0" maxValue="6"/>
    </cacheField>
    <cacheField name="Set2" numFmtId="0">
      <sharedItems containsSemiMixedTypes="0" containsString="0" containsNumber="1" containsInteger="1" minValue="0" maxValue="4"/>
    </cacheField>
    <cacheField name="Oct2" numFmtId="0">
      <sharedItems containsSemiMixedTypes="0" containsString="0" containsNumber="1" containsInteger="1" minValue="0" maxValue="7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65.521607407405" createdVersion="8" refreshedVersion="8" minRefreshableVersion="3" recordCount="490" xr:uid="{557CE506-CEDD-476D-AD14-389EC1226DBD}">
  <cacheSource type="worksheet">
    <worksheetSource ref="A6:V496" sheet="Metales Pesados 2025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emiMixedTypes="0" containsString="0" containsNumber="1" containsInteger="1" minValue="0" maxValue="5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m/>
    <m/>
    <n v="30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0"/>
    <m/>
    <m/>
    <n v="107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m/>
    <m/>
    <n v="33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1"/>
    <m/>
    <m/>
    <n v="344"/>
    <n v="0"/>
    <n v="0"/>
    <n v="0"/>
    <n v="0"/>
    <n v="0"/>
    <n v="0"/>
    <n v="3"/>
    <n v="1"/>
    <n v="0"/>
    <n v="0"/>
    <m/>
    <m/>
    <n v="4"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m/>
    <m/>
    <n v="4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1"/>
    <m/>
    <m/>
    <n v="38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1"/>
    <m/>
    <m/>
    <n v="17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m/>
    <m/>
    <n v="16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m/>
    <m/>
    <n v="58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0"/>
    <m/>
    <m/>
    <n v="2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m/>
    <m/>
    <n v="54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1"/>
    <m/>
    <m/>
    <n v="142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m/>
    <m/>
    <n v="12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m/>
    <m/>
    <n v="5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m/>
    <m/>
    <n v="26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47"/>
    <m/>
    <m/>
    <n v="47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m/>
    <m/>
    <n v="6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m/>
    <m/>
    <n v="15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m/>
    <m/>
    <n v="49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m/>
    <m/>
    <n v="156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m/>
    <m/>
    <n v="98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m/>
    <m/>
    <n v="44"/>
    <n v="0"/>
    <n v="0"/>
    <n v="0"/>
    <n v="0"/>
    <n v="1"/>
    <n v="0"/>
    <n v="0"/>
    <n v="0"/>
    <n v="0"/>
    <n v="0"/>
    <m/>
    <m/>
    <n v="1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m/>
    <m/>
    <n v="105"/>
    <n v="0"/>
    <n v="0"/>
    <n v="0"/>
    <n v="0"/>
    <n v="0"/>
    <n v="0"/>
    <n v="0"/>
    <n v="0"/>
    <n v="0"/>
    <n v="0"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m/>
    <m/>
    <n v="178"/>
    <n v="0"/>
    <n v="0"/>
    <n v="0"/>
    <n v="0"/>
    <n v="0"/>
    <n v="0"/>
    <n v="0"/>
    <n v="0"/>
    <n v="0"/>
    <n v="0"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m/>
    <m/>
    <n v="68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m/>
    <m/>
    <n v="42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m/>
    <m/>
    <n v="41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m/>
    <m/>
    <n v="136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m/>
    <m/>
    <n v="108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m/>
    <m/>
    <n v="28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m/>
    <m/>
    <n v="12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m/>
    <m/>
    <n v="77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m/>
    <m/>
    <n v="95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m/>
    <m/>
    <n v="2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m/>
    <m/>
    <n v="206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m/>
    <m/>
    <n v="14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8"/>
    <n v="152"/>
    <n v="96"/>
    <n v="54"/>
    <n v="19"/>
    <m/>
    <m/>
    <n v="1004"/>
    <n v="0"/>
    <n v="0"/>
    <n v="0"/>
    <n v="0"/>
    <n v="0"/>
    <n v="0"/>
    <n v="0"/>
    <n v="3"/>
    <n v="0"/>
    <n v="0"/>
    <m/>
    <m/>
    <n v="3"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5"/>
    <m/>
    <m/>
    <n v="17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5"/>
    <n v="26"/>
    <n v="19"/>
    <n v="26"/>
    <n v="11"/>
    <n v="0"/>
    <m/>
    <m/>
    <n v="39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3"/>
    <m/>
    <m/>
    <n v="289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1"/>
    <m/>
    <m/>
    <n v="93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2"/>
    <x v="286"/>
    <n v="0"/>
    <n v="47"/>
    <n v="14"/>
    <n v="62"/>
    <n v="7"/>
    <n v="5"/>
    <n v="2"/>
    <n v="9"/>
    <n v="2"/>
    <n v="2"/>
    <n v="0"/>
    <m/>
    <m/>
    <n v="15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7"/>
    <n v="3"/>
    <m/>
    <m/>
    <n v="265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3"/>
    <x v="288"/>
    <n v="0"/>
    <n v="31"/>
    <n v="37"/>
    <n v="14"/>
    <n v="7"/>
    <n v="2"/>
    <n v="10"/>
    <n v="4"/>
    <n v="2"/>
    <n v="14"/>
    <n v="5"/>
    <m/>
    <m/>
    <n v="126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m/>
    <m/>
    <n v="9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m/>
    <m/>
    <n v="14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4"/>
    <m/>
    <m/>
    <n v="4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0"/>
    <m/>
    <m/>
    <n v="27"/>
    <n v="0"/>
    <n v="0"/>
    <n v="1"/>
    <n v="1"/>
    <n v="0"/>
    <n v="1"/>
    <n v="0"/>
    <n v="1"/>
    <n v="0"/>
    <n v="0"/>
    <m/>
    <m/>
    <n v="4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50"/>
    <m/>
    <m/>
    <n v="475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0"/>
    <m/>
    <m/>
    <n v="104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n v="0"/>
    <m/>
    <m/>
    <n v="8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7"/>
    <n v="0"/>
    <m/>
    <m/>
    <n v="166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0"/>
    <m/>
    <m/>
    <n v="3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m/>
    <m/>
    <n v="31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0"/>
    <m/>
    <m/>
    <n v="76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1"/>
    <n v="0"/>
    <m/>
    <m/>
    <n v="81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0"/>
    <m/>
    <m/>
    <n v="196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m/>
    <m/>
    <n v="48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m/>
    <m/>
    <n v="147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m/>
    <m/>
    <n v="392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0"/>
    <m/>
    <m/>
    <n v="67"/>
    <n v="0"/>
    <n v="0"/>
    <n v="0"/>
    <n v="0"/>
    <n v="0"/>
    <n v="35"/>
    <n v="0"/>
    <n v="0"/>
    <n v="0"/>
    <n v="0"/>
    <m/>
    <m/>
    <n v="35"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6"/>
    <m/>
    <m/>
    <n v="12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m/>
    <m/>
    <n v="31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32"/>
    <n v="0"/>
    <m/>
    <m/>
    <n v="109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0"/>
    <m/>
    <m/>
    <n v="69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m/>
    <m/>
    <n v="410"/>
    <n v="5"/>
    <n v="2"/>
    <n v="5"/>
    <n v="1"/>
    <n v="2"/>
    <n v="5"/>
    <n v="4"/>
    <n v="6"/>
    <n v="4"/>
    <n v="7"/>
    <m/>
    <m/>
    <n v="41"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6"/>
    <m/>
    <m/>
    <n v="373"/>
    <n v="9"/>
    <n v="4"/>
    <n v="3"/>
    <n v="8"/>
    <n v="5"/>
    <n v="4"/>
    <n v="5"/>
    <n v="3"/>
    <n v="2"/>
    <n v="1"/>
    <m/>
    <m/>
    <n v="44"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0"/>
    <m/>
    <m/>
    <n v="43"/>
    <n v="3"/>
    <n v="0"/>
    <n v="0"/>
    <n v="3"/>
    <n v="1"/>
    <n v="0"/>
    <n v="0"/>
    <n v="1"/>
    <n v="2"/>
    <n v="3"/>
    <m/>
    <m/>
    <n v="13"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0"/>
    <m/>
    <m/>
    <n v="102"/>
    <n v="0"/>
    <n v="1"/>
    <n v="1"/>
    <n v="1"/>
    <n v="3"/>
    <n v="2"/>
    <n v="1"/>
    <n v="0"/>
    <n v="1"/>
    <n v="2"/>
    <m/>
    <m/>
    <n v="12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n v="0"/>
    <m/>
    <m/>
    <n v="158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m/>
    <m/>
    <n v="4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m/>
    <m/>
    <n v="5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m/>
    <m/>
    <n v="17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m/>
    <m/>
    <n v="41"/>
    <n v="0"/>
    <n v="0"/>
    <n v="12"/>
    <n v="0"/>
    <n v="0"/>
    <n v="0"/>
    <n v="0"/>
    <n v="0"/>
    <n v="0"/>
    <n v="0"/>
    <m/>
    <m/>
    <n v="12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m/>
    <m/>
    <n v="16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m/>
    <m/>
    <n v="254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59"/>
    <n v="0"/>
    <n v="0"/>
    <m/>
    <m/>
    <n v="59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m/>
    <m/>
    <n v="363"/>
    <n v="0"/>
    <n v="0"/>
    <n v="0"/>
    <n v="0"/>
    <n v="0"/>
    <n v="0"/>
    <n v="26"/>
    <n v="0"/>
    <n v="0"/>
    <n v="0"/>
    <m/>
    <m/>
    <n v="26"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n v="0"/>
    <m/>
    <m/>
    <n v="263"/>
    <n v="0"/>
    <n v="0"/>
    <n v="0"/>
    <n v="0"/>
    <n v="13"/>
    <n v="0"/>
    <n v="0"/>
    <n v="5"/>
    <n v="0"/>
    <n v="0"/>
    <m/>
    <m/>
    <n v="18"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m/>
    <m/>
    <n v="10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m/>
    <m/>
    <n v="186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m/>
    <m/>
    <n v="157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m/>
    <m/>
    <n v="213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m/>
    <m/>
    <n v="315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m/>
    <m/>
    <n v="78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m/>
    <m/>
    <n v="381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m/>
    <m/>
    <n v="12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m/>
    <m/>
    <n v="262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5"/>
    <m/>
    <m/>
    <n v="623"/>
    <n v="9"/>
    <n v="2"/>
    <n v="2"/>
    <n v="0"/>
    <n v="3"/>
    <n v="7"/>
    <n v="4"/>
    <n v="1"/>
    <n v="4"/>
    <n v="2"/>
    <m/>
    <m/>
    <n v="34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m/>
    <m/>
    <n v="36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m/>
    <m/>
    <n v="34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m/>
    <m/>
    <n v="557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m/>
    <m/>
    <n v="5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0"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0"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1"/>
    <m/>
    <m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m/>
    <m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1"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1"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m/>
    <m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m/>
    <m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m/>
    <m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0"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m/>
    <m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m/>
    <m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m/>
    <m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1"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m/>
    <m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m/>
    <m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m/>
    <m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m/>
    <m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m/>
    <m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47"/>
    <m/>
    <m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m/>
    <m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0"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m/>
    <m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8"/>
    <n v="152"/>
    <n v="96"/>
    <n v="54"/>
    <n v="19"/>
    <m/>
    <m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5"/>
    <m/>
    <m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5"/>
    <n v="26"/>
    <n v="19"/>
    <n v="26"/>
    <n v="11"/>
    <n v="0"/>
    <m/>
    <m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3"/>
    <m/>
    <m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1"/>
    <m/>
    <m/>
  </r>
  <r>
    <s v="REQUENA"/>
    <s v="MAQUIA"/>
    <x v="3"/>
    <s v="SALUD LORETO"/>
    <x v="6"/>
    <s v="BRETAÑA"/>
    <s v="P.S. I-1"/>
    <n v="142"/>
    <x v="286"/>
    <n v="0"/>
    <n v="47"/>
    <n v="14"/>
    <n v="62"/>
    <n v="7"/>
    <n v="5"/>
    <n v="2"/>
    <n v="9"/>
    <n v="2"/>
    <n v="2"/>
    <n v="0"/>
    <m/>
    <m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7"/>
    <n v="3"/>
    <m/>
    <m/>
  </r>
  <r>
    <s v="REQUENA"/>
    <s v="MAQUIA"/>
    <x v="3"/>
    <s v="SALUD LORETO"/>
    <x v="6"/>
    <s v="BRETAÑA"/>
    <s v="P.S. I-1"/>
    <n v="143"/>
    <x v="288"/>
    <n v="0"/>
    <n v="31"/>
    <n v="37"/>
    <n v="14"/>
    <n v="7"/>
    <n v="2"/>
    <n v="10"/>
    <n v="4"/>
    <n v="2"/>
    <n v="14"/>
    <n v="5"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m/>
    <m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4"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m/>
    <m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0"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50"/>
    <m/>
    <m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0"/>
    <m/>
    <m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n v="0"/>
    <m/>
    <m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7"/>
    <n v="0"/>
    <m/>
    <m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n v="0"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0"/>
    <m/>
    <m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m/>
    <m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m/>
    <m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0"/>
    <m/>
    <m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1"/>
    <n v="0"/>
    <m/>
    <m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0"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m/>
    <m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m/>
    <m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m/>
    <m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0"/>
    <m/>
    <m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6"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32"/>
    <n v="0"/>
    <m/>
    <m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0"/>
    <m/>
    <m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m/>
    <m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6"/>
    <m/>
    <m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0"/>
    <m/>
    <m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0"/>
    <m/>
    <m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0"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n v="0"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59"/>
    <n v="0"/>
    <n v="0"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m/>
    <m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n v="0"/>
    <m/>
    <m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m/>
    <m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m/>
    <m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m/>
    <m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5"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9">
      <pivotArea outline="0" collapsedLevelsAreSubtotals="1" fieldPosition="0"/>
    </format>
    <format dxfId="18">
      <pivotArea dataOnly="0" labelOnly="1" outline="0" fieldPosition="0">
        <references count="1">
          <reference field="2" count="0"/>
        </references>
      </pivotArea>
    </format>
    <format dxfId="17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2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field="2" type="button" dataOnly="0" labelOnly="1" outline="0" axis="axisPage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6"/>
  <sheetViews>
    <sheetView showGridLines="0" tabSelected="1" zoomScale="96" zoomScaleNormal="96" workbookViewId="0">
      <pane xSplit="9" ySplit="6" topLeftCell="J472" activePane="bottomRight" state="frozen"/>
      <selection pane="topRight" activeCell="J1" sqref="J1"/>
      <selection pane="bottomLeft" activeCell="A7" sqref="A7"/>
      <selection pane="bottomRight" activeCell="CO484" sqref="CO484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53" t="s">
        <v>605</v>
      </c>
      <c r="F2" s="154"/>
      <c r="G2" s="154"/>
      <c r="H2" s="154"/>
      <c r="I2" s="155"/>
    </row>
    <row r="3" spans="1:101" ht="10.199999999999999" thickBot="1" x14ac:dyDescent="0.25">
      <c r="E3" s="156"/>
      <c r="F3" s="157"/>
      <c r="G3" s="157"/>
      <c r="H3" s="157"/>
      <c r="I3" s="158"/>
      <c r="J3" s="90">
        <f t="shared" ref="J3:AO3" si="0">SUBTOTAL(9,J7:J940)</f>
        <v>0</v>
      </c>
      <c r="K3" s="19">
        <f t="shared" si="0"/>
        <v>1425</v>
      </c>
      <c r="L3" s="9">
        <f t="shared" si="0"/>
        <v>1001</v>
      </c>
      <c r="M3" s="9">
        <f t="shared" si="0"/>
        <v>1961</v>
      </c>
      <c r="N3" s="9">
        <f t="shared" si="0"/>
        <v>1913</v>
      </c>
      <c r="O3" s="9">
        <f t="shared" si="0"/>
        <v>2440</v>
      </c>
      <c r="P3" s="9">
        <f t="shared" si="0"/>
        <v>1287</v>
      </c>
      <c r="Q3" s="9">
        <f t="shared" si="0"/>
        <v>1549</v>
      </c>
      <c r="R3" s="9">
        <f t="shared" si="0"/>
        <v>1183</v>
      </c>
      <c r="S3" s="9">
        <f t="shared" si="0"/>
        <v>405</v>
      </c>
      <c r="T3" s="9">
        <f t="shared" si="0"/>
        <v>214</v>
      </c>
      <c r="U3" s="9">
        <f t="shared" si="0"/>
        <v>0</v>
      </c>
      <c r="V3" s="10">
        <f t="shared" si="0"/>
        <v>0</v>
      </c>
      <c r="W3" s="14">
        <f t="shared" si="0"/>
        <v>13378</v>
      </c>
      <c r="X3" s="9">
        <f t="shared" si="0"/>
        <v>26</v>
      </c>
      <c r="Y3" s="9">
        <f t="shared" si="0"/>
        <v>9</v>
      </c>
      <c r="Z3" s="9">
        <f t="shared" si="0"/>
        <v>24</v>
      </c>
      <c r="AA3" s="9">
        <f t="shared" si="0"/>
        <v>14</v>
      </c>
      <c r="AB3" s="9">
        <f t="shared" si="0"/>
        <v>28</v>
      </c>
      <c r="AC3" s="9">
        <f t="shared" si="0"/>
        <v>54</v>
      </c>
      <c r="AD3" s="9">
        <f t="shared" si="0"/>
        <v>43</v>
      </c>
      <c r="AE3" s="9">
        <f t="shared" si="0"/>
        <v>21</v>
      </c>
      <c r="AF3" s="9">
        <f t="shared" si="0"/>
        <v>13</v>
      </c>
      <c r="AG3" s="9">
        <f t="shared" si="0"/>
        <v>15</v>
      </c>
      <c r="AH3" s="9">
        <f t="shared" si="0"/>
        <v>0</v>
      </c>
      <c r="AI3" s="9">
        <f t="shared" si="0"/>
        <v>0</v>
      </c>
      <c r="AJ3" s="14">
        <f t="shared" si="0"/>
        <v>247</v>
      </c>
      <c r="AK3" s="19">
        <f t="shared" si="0"/>
        <v>1067</v>
      </c>
      <c r="AL3" s="9">
        <f t="shared" si="0"/>
        <v>932</v>
      </c>
      <c r="AM3" s="9">
        <f t="shared" si="0"/>
        <v>1790</v>
      </c>
      <c r="AN3" s="9">
        <f t="shared" si="0"/>
        <v>1721</v>
      </c>
      <c r="AO3" s="9">
        <f t="shared" si="0"/>
        <v>2257</v>
      </c>
      <c r="AP3" s="9">
        <f t="shared" ref="AP3:BU3" si="1">SUBTOTAL(9,AP7:AP940)</f>
        <v>1179</v>
      </c>
      <c r="AQ3" s="9">
        <f t="shared" si="1"/>
        <v>1460</v>
      </c>
      <c r="AR3" s="9">
        <f t="shared" si="1"/>
        <v>1121</v>
      </c>
      <c r="AS3" s="9">
        <f t="shared" si="1"/>
        <v>399</v>
      </c>
      <c r="AT3" s="9">
        <f t="shared" si="1"/>
        <v>208</v>
      </c>
      <c r="AU3" s="9">
        <f t="shared" si="1"/>
        <v>0</v>
      </c>
      <c r="AV3" s="10">
        <f t="shared" si="1"/>
        <v>0</v>
      </c>
      <c r="AW3" s="14">
        <f t="shared" si="1"/>
        <v>12134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SUBTOTAL(9,BV7:BV940)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1</v>
      </c>
      <c r="CS3" s="9">
        <f t="shared" si="2"/>
        <v>0</v>
      </c>
      <c r="CT3" s="9">
        <f t="shared" si="2"/>
        <v>1</v>
      </c>
      <c r="CU3" s="9">
        <f t="shared" si="2"/>
        <v>0</v>
      </c>
      <c r="CV3" s="10">
        <f t="shared" si="2"/>
        <v>0</v>
      </c>
      <c r="CW3" s="14">
        <f t="shared" si="2"/>
        <v>3</v>
      </c>
    </row>
    <row r="4" spans="1:101" ht="14.4" thickBot="1" x14ac:dyDescent="0.35">
      <c r="E4" s="159"/>
      <c r="F4" s="160"/>
      <c r="G4" s="160"/>
      <c r="H4" s="160"/>
      <c r="I4" s="161"/>
      <c r="J4" s="147"/>
      <c r="K4" s="168" t="s">
        <v>558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68" t="s">
        <v>558</v>
      </c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70"/>
      <c r="AX4" s="162" t="s">
        <v>567</v>
      </c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4"/>
      <c r="BK4" s="162" t="s">
        <v>567</v>
      </c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4"/>
      <c r="BX4" s="162" t="s">
        <v>567</v>
      </c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2" t="s">
        <v>567</v>
      </c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4"/>
    </row>
    <row r="5" spans="1:101" ht="25.8" customHeight="1" thickBot="1" x14ac:dyDescent="0.25">
      <c r="J5" s="148"/>
      <c r="K5" s="165" t="s">
        <v>544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561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K5" s="165" t="s">
        <v>562</v>
      </c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56"/>
      <c r="AX5" s="165" t="s">
        <v>566</v>
      </c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7"/>
      <c r="BK5" s="165" t="s">
        <v>568</v>
      </c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7"/>
      <c r="BX5" s="165" t="s">
        <v>569</v>
      </c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7"/>
      <c r="CK5" s="165" t="s">
        <v>570</v>
      </c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</row>
    <row r="6" spans="1:101" ht="19.8" customHeight="1" thickBot="1" x14ac:dyDescent="0.25">
      <c r="A6" s="37" t="s">
        <v>0</v>
      </c>
      <c r="B6" s="37" t="s">
        <v>1</v>
      </c>
      <c r="C6" s="92" t="s">
        <v>607</v>
      </c>
      <c r="D6" s="92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5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/>
      <c r="V7" s="55"/>
      <c r="W7" s="17">
        <f t="shared" ref="W7:W69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/>
      <c r="AI7" s="55"/>
      <c r="AJ7" s="17">
        <f t="shared" ref="AJ7:AJ69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/>
      <c r="AV7" s="55"/>
      <c r="AW7" s="17">
        <f t="shared" ref="AW7:AW69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/>
      <c r="BI7" s="55"/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/>
      <c r="BV7" s="55"/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/>
      <c r="CI7" s="55"/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1</v>
      </c>
      <c r="CS7" s="54">
        <v>0</v>
      </c>
      <c r="CT7" s="54">
        <v>0</v>
      </c>
      <c r="CU7" s="54"/>
      <c r="CV7" s="55"/>
      <c r="CW7" s="17">
        <f t="shared" ref="CW7:CW69" si="9">SUM(CK7:CV7)</f>
        <v>1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R8" s="2">
        <v>0</v>
      </c>
      <c r="S8" s="2">
        <v>0</v>
      </c>
      <c r="T8" s="2">
        <v>0</v>
      </c>
      <c r="V8" s="16"/>
      <c r="W8" s="18">
        <f t="shared" si="3"/>
        <v>4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R8" s="2">
        <v>0</v>
      </c>
      <c r="AS8" s="2">
        <v>0</v>
      </c>
      <c r="AT8" s="2">
        <v>0</v>
      </c>
      <c r="AV8" s="16"/>
      <c r="AW8" s="18">
        <f t="shared" si="5"/>
        <v>4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2</v>
      </c>
      <c r="R10" s="2">
        <v>20</v>
      </c>
      <c r="S10" s="2">
        <v>0</v>
      </c>
      <c r="T10" s="2">
        <v>0</v>
      </c>
      <c r="V10" s="16"/>
      <c r="W10" s="18">
        <f t="shared" si="3"/>
        <v>300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1</v>
      </c>
      <c r="AR10" s="2">
        <v>20</v>
      </c>
      <c r="AS10" s="2">
        <v>0</v>
      </c>
      <c r="AT10" s="2">
        <v>0</v>
      </c>
      <c r="AV10" s="16"/>
      <c r="AW10" s="18">
        <f t="shared" si="5"/>
        <v>256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0</v>
      </c>
      <c r="M21" s="2">
        <v>3</v>
      </c>
      <c r="N21" s="2">
        <v>27</v>
      </c>
      <c r="O21" s="2">
        <v>1</v>
      </c>
      <c r="P21" s="2">
        <v>0</v>
      </c>
      <c r="Q21" s="2">
        <v>46</v>
      </c>
      <c r="R21" s="2">
        <v>30</v>
      </c>
      <c r="S21" s="2">
        <v>0</v>
      </c>
      <c r="T21" s="2">
        <v>0</v>
      </c>
      <c r="V21" s="16"/>
      <c r="W21" s="18">
        <f t="shared" si="3"/>
        <v>107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2</v>
      </c>
      <c r="AN21" s="2">
        <v>19</v>
      </c>
      <c r="AO21" s="2">
        <v>1</v>
      </c>
      <c r="AP21" s="2">
        <v>0</v>
      </c>
      <c r="AQ21" s="2">
        <v>47</v>
      </c>
      <c r="AR21" s="2">
        <v>29</v>
      </c>
      <c r="AS21" s="2">
        <v>0</v>
      </c>
      <c r="AT21" s="2">
        <v>0</v>
      </c>
      <c r="AV21" s="16"/>
      <c r="AW21" s="18">
        <f t="shared" si="5"/>
        <v>98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33</v>
      </c>
      <c r="S23" s="2">
        <v>0</v>
      </c>
      <c r="T23" s="2">
        <v>0</v>
      </c>
      <c r="V23" s="16"/>
      <c r="W23" s="18">
        <f t="shared" si="3"/>
        <v>33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28</v>
      </c>
      <c r="AS23" s="2">
        <v>0</v>
      </c>
      <c r="AT23" s="2">
        <v>0</v>
      </c>
      <c r="AV23" s="16"/>
      <c r="AW23" s="18">
        <f t="shared" si="5"/>
        <v>28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62</v>
      </c>
      <c r="M25" s="2">
        <v>0</v>
      </c>
      <c r="N25" s="2">
        <v>0</v>
      </c>
      <c r="O25" s="2">
        <v>0</v>
      </c>
      <c r="P25" s="2">
        <v>99</v>
      </c>
      <c r="Q25" s="2">
        <v>84</v>
      </c>
      <c r="R25" s="2">
        <v>77</v>
      </c>
      <c r="S25" s="2">
        <v>21</v>
      </c>
      <c r="T25" s="2">
        <v>1</v>
      </c>
      <c r="V25" s="16"/>
      <c r="W25" s="18">
        <f t="shared" si="3"/>
        <v>344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</v>
      </c>
      <c r="AE25" s="2">
        <v>1</v>
      </c>
      <c r="AF25" s="2">
        <v>0</v>
      </c>
      <c r="AG25" s="2">
        <v>0</v>
      </c>
      <c r="AI25" s="16"/>
      <c r="AJ25" s="18">
        <f t="shared" si="4"/>
        <v>4</v>
      </c>
      <c r="AK25" s="15">
        <v>0</v>
      </c>
      <c r="AL25" s="2">
        <v>61</v>
      </c>
      <c r="AM25" s="2">
        <v>0</v>
      </c>
      <c r="AN25" s="2">
        <v>0</v>
      </c>
      <c r="AO25" s="2">
        <v>0</v>
      </c>
      <c r="AP25" s="2">
        <v>96</v>
      </c>
      <c r="AQ25" s="2">
        <v>78</v>
      </c>
      <c r="AR25" s="2">
        <v>75</v>
      </c>
      <c r="AS25" s="2">
        <v>20</v>
      </c>
      <c r="AT25" s="2">
        <v>1</v>
      </c>
      <c r="AV25" s="16"/>
      <c r="AW25" s="18">
        <f t="shared" si="5"/>
        <v>331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3</v>
      </c>
      <c r="S26" s="2">
        <v>0</v>
      </c>
      <c r="T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I26" s="16"/>
      <c r="AJ26" s="18">
        <f t="shared" si="4"/>
        <v>0</v>
      </c>
      <c r="AK26" s="15">
        <v>0</v>
      </c>
      <c r="AL26" s="2">
        <v>0</v>
      </c>
      <c r="AM26" s="2">
        <v>0</v>
      </c>
      <c r="AN26" s="2">
        <v>0</v>
      </c>
      <c r="AO26" s="2">
        <v>1</v>
      </c>
      <c r="AP26" s="2">
        <v>0</v>
      </c>
      <c r="AQ26" s="2">
        <v>0</v>
      </c>
      <c r="AR26" s="2">
        <v>2</v>
      </c>
      <c r="AS26" s="2">
        <v>0</v>
      </c>
      <c r="AT26" s="2">
        <v>0</v>
      </c>
      <c r="AV26" s="16"/>
      <c r="AW26" s="18">
        <f t="shared" si="5"/>
        <v>3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V30" s="16"/>
      <c r="W30" s="18">
        <f t="shared" si="3"/>
        <v>1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1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V30" s="16"/>
      <c r="AW30" s="18">
        <f t="shared" si="5"/>
        <v>1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V46" s="16"/>
      <c r="W46" s="18">
        <f t="shared" si="3"/>
        <v>1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T46" s="2">
        <v>0</v>
      </c>
      <c r="AV46" s="16"/>
      <c r="AW46" s="18">
        <f t="shared" si="5"/>
        <v>1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20</v>
      </c>
      <c r="M47" s="2">
        <v>1</v>
      </c>
      <c r="N47" s="2">
        <v>4</v>
      </c>
      <c r="O47" s="2">
        <v>4</v>
      </c>
      <c r="P47" s="2">
        <v>5</v>
      </c>
      <c r="Q47" s="2">
        <v>3</v>
      </c>
      <c r="R47" s="2">
        <v>0</v>
      </c>
      <c r="S47" s="2">
        <v>0</v>
      </c>
      <c r="T47" s="2">
        <v>1</v>
      </c>
      <c r="V47" s="16"/>
      <c r="W47" s="18">
        <f t="shared" si="3"/>
        <v>38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I47" s="16"/>
      <c r="AJ47" s="18">
        <f t="shared" si="4"/>
        <v>0</v>
      </c>
      <c r="AK47" s="15">
        <v>0</v>
      </c>
      <c r="AL47" s="2">
        <v>16</v>
      </c>
      <c r="AM47" s="2">
        <v>1</v>
      </c>
      <c r="AN47" s="2">
        <v>3</v>
      </c>
      <c r="AO47" s="2">
        <v>4</v>
      </c>
      <c r="AP47" s="2">
        <v>4</v>
      </c>
      <c r="AQ47" s="2">
        <v>2</v>
      </c>
      <c r="AR47" s="2">
        <v>0</v>
      </c>
      <c r="AS47" s="2">
        <v>0</v>
      </c>
      <c r="AT47" s="2">
        <v>1</v>
      </c>
      <c r="AV47" s="16"/>
      <c r="AW47" s="18">
        <f t="shared" si="5"/>
        <v>31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0</v>
      </c>
      <c r="L57" s="2">
        <v>0</v>
      </c>
      <c r="M57" s="2">
        <v>4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9</v>
      </c>
      <c r="T57" s="2">
        <v>1</v>
      </c>
      <c r="V57" s="16"/>
      <c r="W57" s="18">
        <f t="shared" si="3"/>
        <v>17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4</v>
      </c>
      <c r="AN57" s="2">
        <v>1</v>
      </c>
      <c r="AO57" s="2">
        <v>0</v>
      </c>
      <c r="AP57" s="2">
        <v>1</v>
      </c>
      <c r="AQ57" s="2">
        <v>0</v>
      </c>
      <c r="AR57" s="2">
        <v>0</v>
      </c>
      <c r="AS57" s="2">
        <v>9</v>
      </c>
      <c r="AT57" s="2">
        <v>1</v>
      </c>
      <c r="AV57" s="16"/>
      <c r="AW57" s="18">
        <f t="shared" si="5"/>
        <v>16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V58" s="16"/>
      <c r="W58" s="18">
        <f t="shared" si="3"/>
        <v>1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V58" s="16"/>
      <c r="AW58" s="18">
        <f t="shared" si="5"/>
        <v>1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0</v>
      </c>
      <c r="N59" s="2">
        <v>2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2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16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V64" s="16"/>
      <c r="W64" s="18">
        <f t="shared" si="3"/>
        <v>16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16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V64" s="16"/>
      <c r="AW64" s="18">
        <f t="shared" si="5"/>
        <v>16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V66" s="16"/>
      <c r="W66" s="18">
        <f t="shared" si="3"/>
        <v>1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V66" s="16"/>
      <c r="AW66" s="18">
        <f t="shared" si="5"/>
        <v>1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19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V67" s="16"/>
      <c r="W67" s="18">
        <f t="shared" si="3"/>
        <v>19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19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V67" s="16"/>
      <c r="AW67" s="18">
        <f t="shared" si="5"/>
        <v>19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18</v>
      </c>
      <c r="M68" s="2">
        <v>40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V68" s="16"/>
      <c r="W68" s="18">
        <f t="shared" si="3"/>
        <v>58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I68" s="16"/>
      <c r="AJ68" s="18">
        <f t="shared" si="4"/>
        <v>0</v>
      </c>
      <c r="AK68" s="15">
        <v>0</v>
      </c>
      <c r="AL68" s="2">
        <v>18</v>
      </c>
      <c r="AM68" s="2">
        <v>40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V68" s="16"/>
      <c r="AW68" s="18">
        <f t="shared" si="5"/>
        <v>58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1</v>
      </c>
      <c r="T69" s="2">
        <v>0</v>
      </c>
      <c r="V69" s="16"/>
      <c r="W69" s="18">
        <f t="shared" si="3"/>
        <v>2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0</v>
      </c>
      <c r="AV69" s="16"/>
      <c r="AW69" s="18">
        <f t="shared" si="5"/>
        <v>1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V70" s="16"/>
      <c r="W70" s="18">
        <f t="shared" ref="W70:W133" si="10">SUM(K70:V70)</f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I70" s="16"/>
      <c r="AJ70" s="18">
        <f t="shared" ref="AJ70:AJ133" si="11">SUM(X70:AI70)</f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V70" s="16"/>
      <c r="AW70" s="18">
        <f t="shared" ref="AW70:AW133" si="12">SUM(AK70:AV70)</f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I70" s="16"/>
      <c r="BJ70" s="18">
        <f t="shared" ref="BJ70:BJ133" si="13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V70" s="16"/>
      <c r="BW70" s="18">
        <f t="shared" ref="BW70:BW133" si="14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I70" s="16"/>
      <c r="CJ70" s="18">
        <f t="shared" ref="CJ70:CJ133" si="15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V70" s="16"/>
      <c r="CW70" s="18">
        <f t="shared" ref="CW70:CW133" si="16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V71" s="16"/>
      <c r="W71" s="18">
        <f t="shared" si="10"/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I71" s="16"/>
      <c r="AJ71" s="18">
        <f t="shared" si="11"/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V71" s="16"/>
      <c r="AW71" s="18">
        <f t="shared" si="12"/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I71" s="16"/>
      <c r="BJ71" s="18">
        <f t="shared" si="13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V71" s="16"/>
      <c r="BW71" s="18">
        <f t="shared" si="14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I71" s="16"/>
      <c r="CJ71" s="18">
        <f t="shared" si="15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V71" s="16"/>
      <c r="CW71" s="18">
        <f t="shared" si="16"/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V90" s="16"/>
      <c r="W90" s="18">
        <f t="shared" si="10"/>
        <v>1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</v>
      </c>
      <c r="AQ90" s="2">
        <v>0</v>
      </c>
      <c r="AR90" s="2">
        <v>0</v>
      </c>
      <c r="AS90" s="2">
        <v>0</v>
      </c>
      <c r="AT90" s="2">
        <v>0</v>
      </c>
      <c r="AV90" s="16"/>
      <c r="AW90" s="18">
        <f t="shared" si="12"/>
        <v>1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45</v>
      </c>
      <c r="N91" s="2">
        <v>0</v>
      </c>
      <c r="O91" s="2">
        <v>0</v>
      </c>
      <c r="P91" s="2">
        <v>8</v>
      </c>
      <c r="Q91" s="2">
        <v>1</v>
      </c>
      <c r="R91" s="2">
        <v>0</v>
      </c>
      <c r="S91" s="2">
        <v>0</v>
      </c>
      <c r="T91" s="2">
        <v>0</v>
      </c>
      <c r="V91" s="16"/>
      <c r="W91" s="18">
        <f t="shared" si="10"/>
        <v>54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45</v>
      </c>
      <c r="AN91" s="2">
        <v>0</v>
      </c>
      <c r="AO91" s="2">
        <v>0</v>
      </c>
      <c r="AP91" s="2">
        <v>7</v>
      </c>
      <c r="AQ91" s="2">
        <v>1</v>
      </c>
      <c r="AR91" s="2">
        <v>0</v>
      </c>
      <c r="AS91" s="2">
        <v>0</v>
      </c>
      <c r="AT91" s="2">
        <v>0</v>
      </c>
      <c r="AV91" s="16"/>
      <c r="AW91" s="18">
        <f t="shared" si="12"/>
        <v>53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V92" s="16"/>
      <c r="W92" s="18">
        <f t="shared" si="10"/>
        <v>0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V92" s="16"/>
      <c r="AW92" s="18">
        <f t="shared" si="12"/>
        <v>0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0</v>
      </c>
      <c r="L94" s="2">
        <v>0</v>
      </c>
      <c r="M94" s="2">
        <v>0</v>
      </c>
      <c r="N94" s="2">
        <v>0</v>
      </c>
      <c r="O94" s="2">
        <v>28</v>
      </c>
      <c r="P94" s="2">
        <v>8</v>
      </c>
      <c r="Q94" s="2">
        <v>3</v>
      </c>
      <c r="R94" s="2">
        <v>99</v>
      </c>
      <c r="S94" s="2">
        <v>3</v>
      </c>
      <c r="T94" s="2">
        <v>1</v>
      </c>
      <c r="V94" s="16"/>
      <c r="W94" s="18">
        <f t="shared" si="10"/>
        <v>142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28</v>
      </c>
      <c r="AP94" s="2">
        <v>8</v>
      </c>
      <c r="AQ94" s="2">
        <v>3</v>
      </c>
      <c r="AR94" s="2">
        <v>97</v>
      </c>
      <c r="AS94" s="2">
        <v>3</v>
      </c>
      <c r="AT94" s="2">
        <v>1</v>
      </c>
      <c r="AV94" s="16"/>
      <c r="AW94" s="18">
        <f t="shared" si="12"/>
        <v>140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120</v>
      </c>
      <c r="S95" s="2">
        <v>0</v>
      </c>
      <c r="T95" s="2">
        <v>0</v>
      </c>
      <c r="V95" s="16"/>
      <c r="W95" s="18">
        <f t="shared" si="10"/>
        <v>120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111</v>
      </c>
      <c r="AS95" s="2">
        <v>0</v>
      </c>
      <c r="AT95" s="2">
        <v>0</v>
      </c>
      <c r="AV95" s="16"/>
      <c r="AW95" s="18">
        <f t="shared" si="12"/>
        <v>111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5</v>
      </c>
      <c r="Q97" s="2">
        <v>0</v>
      </c>
      <c r="R97" s="2">
        <v>0</v>
      </c>
      <c r="S97" s="2">
        <v>0</v>
      </c>
      <c r="T97" s="2">
        <v>0</v>
      </c>
      <c r="V97" s="16"/>
      <c r="W97" s="18">
        <f t="shared" si="10"/>
        <v>5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5</v>
      </c>
      <c r="AQ97" s="2">
        <v>0</v>
      </c>
      <c r="AR97" s="2">
        <v>0</v>
      </c>
      <c r="AS97" s="2">
        <v>0</v>
      </c>
      <c r="AT97" s="2">
        <v>0</v>
      </c>
      <c r="AV97" s="16"/>
      <c r="AW97" s="18">
        <f t="shared" si="12"/>
        <v>5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0</v>
      </c>
      <c r="M98" s="2">
        <v>0</v>
      </c>
      <c r="N98" s="2">
        <v>0</v>
      </c>
      <c r="O98" s="2">
        <v>8</v>
      </c>
      <c r="P98" s="2">
        <v>0</v>
      </c>
      <c r="Q98" s="2">
        <v>0</v>
      </c>
      <c r="R98" s="2">
        <v>18</v>
      </c>
      <c r="S98" s="2">
        <v>0</v>
      </c>
      <c r="T98" s="2">
        <v>0</v>
      </c>
      <c r="V98" s="16"/>
      <c r="W98" s="18">
        <f t="shared" si="10"/>
        <v>26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8</v>
      </c>
      <c r="AP98" s="2">
        <v>0</v>
      </c>
      <c r="AQ98" s="2">
        <v>0</v>
      </c>
      <c r="AR98" s="2">
        <v>17</v>
      </c>
      <c r="AS98" s="2">
        <v>0</v>
      </c>
      <c r="AT98" s="2">
        <v>0</v>
      </c>
      <c r="AV98" s="16"/>
      <c r="AW98" s="18">
        <f t="shared" si="12"/>
        <v>25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V99" s="16"/>
      <c r="W99" s="18">
        <f t="shared" si="10"/>
        <v>0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V99" s="16"/>
      <c r="AW99" s="18">
        <f t="shared" si="12"/>
        <v>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0</v>
      </c>
      <c r="N100" s="2">
        <v>0</v>
      </c>
      <c r="O100" s="2">
        <v>7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V100" s="16"/>
      <c r="W100" s="18">
        <f t="shared" si="10"/>
        <v>7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7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V100" s="16"/>
      <c r="AW100" s="18">
        <f t="shared" si="12"/>
        <v>7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V101" s="16"/>
      <c r="W101" s="18">
        <f t="shared" si="10"/>
        <v>0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V101" s="16"/>
      <c r="AW101" s="18">
        <f t="shared" si="12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47</v>
      </c>
      <c r="V102" s="16"/>
      <c r="W102" s="18">
        <f t="shared" si="10"/>
        <v>47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47</v>
      </c>
      <c r="AV102" s="16"/>
      <c r="AW102" s="18">
        <f t="shared" si="12"/>
        <v>47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0</v>
      </c>
      <c r="M112" s="2">
        <v>0</v>
      </c>
      <c r="N112" s="2">
        <v>4</v>
      </c>
      <c r="O112" s="2">
        <v>2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V112" s="16"/>
      <c r="W112" s="18">
        <f t="shared" si="10"/>
        <v>6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2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V112" s="16"/>
      <c r="AW112" s="18">
        <f t="shared" si="12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V113" s="16"/>
      <c r="W113" s="18">
        <f t="shared" si="10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V113" s="16"/>
      <c r="AW113" s="18">
        <f t="shared" si="12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15</v>
      </c>
      <c r="Q121" s="2">
        <v>0</v>
      </c>
      <c r="R121" s="2">
        <v>0</v>
      </c>
      <c r="S121" s="2">
        <v>0</v>
      </c>
      <c r="T121" s="2">
        <v>0</v>
      </c>
      <c r="V121" s="16"/>
      <c r="W121" s="18">
        <f t="shared" si="10"/>
        <v>15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15</v>
      </c>
      <c r="AQ121" s="2">
        <v>0</v>
      </c>
      <c r="AR121" s="2">
        <v>0</v>
      </c>
      <c r="AS121" s="2">
        <v>0</v>
      </c>
      <c r="AT121" s="2">
        <v>0</v>
      </c>
      <c r="AV121" s="16"/>
      <c r="AW121" s="18">
        <f t="shared" si="12"/>
        <v>15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V122" s="16"/>
      <c r="W122" s="18">
        <f t="shared" si="10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V122" s="16"/>
      <c r="AW122" s="18">
        <f t="shared" si="12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21</v>
      </c>
      <c r="O123" s="2">
        <v>28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V123" s="16"/>
      <c r="W123" s="18">
        <f t="shared" si="10"/>
        <v>49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20</v>
      </c>
      <c r="AO123" s="2">
        <v>25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V123" s="16"/>
      <c r="AW123" s="18">
        <f t="shared" si="12"/>
        <v>45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V124" s="16"/>
      <c r="W124" s="18">
        <f t="shared" si="10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V124" s="16"/>
      <c r="AW124" s="18">
        <f t="shared" si="12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156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V129" s="16"/>
      <c r="W129" s="18">
        <f t="shared" si="10"/>
        <v>156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151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V129" s="16"/>
      <c r="AW129" s="18">
        <f t="shared" si="12"/>
        <v>151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V130" s="16"/>
      <c r="W130" s="18">
        <f t="shared" si="10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V130" s="16"/>
      <c r="AW130" s="18">
        <f t="shared" si="12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98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V132" s="16"/>
      <c r="W132" s="18">
        <f t="shared" si="10"/>
        <v>98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93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V132" s="16"/>
      <c r="AW132" s="18">
        <f t="shared" si="12"/>
        <v>93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44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V133" s="16"/>
      <c r="W133" s="18">
        <f t="shared" si="10"/>
        <v>44</v>
      </c>
      <c r="X133" s="15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I133" s="16"/>
      <c r="AJ133" s="18">
        <f t="shared" si="11"/>
        <v>1</v>
      </c>
      <c r="AK133" s="15">
        <v>0</v>
      </c>
      <c r="AL133" s="2">
        <v>0</v>
      </c>
      <c r="AM133" s="2">
        <v>0</v>
      </c>
      <c r="AN133" s="2">
        <v>0</v>
      </c>
      <c r="AO133" s="2">
        <v>42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V133" s="16"/>
      <c r="AW133" s="18">
        <f t="shared" si="12"/>
        <v>42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V134" s="16"/>
      <c r="W134" s="18">
        <f t="shared" ref="W134:W197" si="17">SUM(K134:V134)</f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I134" s="16"/>
      <c r="AJ134" s="18">
        <f t="shared" ref="AJ134:AJ197" si="18">SUM(X134:AI134)</f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V134" s="16"/>
      <c r="AW134" s="18">
        <f t="shared" ref="AW134:AW197" si="19">SUM(AK134:AV134)</f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I134" s="16"/>
      <c r="BJ134" s="18">
        <f t="shared" ref="BJ134:BJ197" si="20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V134" s="16"/>
      <c r="BW134" s="18">
        <f t="shared" ref="BW134:BW197" si="21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I134" s="16"/>
      <c r="CJ134" s="18">
        <f t="shared" ref="CJ134:CJ197" si="22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V134" s="16"/>
      <c r="CW134" s="18">
        <f t="shared" ref="CW134:CW197" si="23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105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V135" s="16"/>
      <c r="W135" s="18">
        <f t="shared" si="17"/>
        <v>105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I135" s="16"/>
      <c r="AJ135" s="18">
        <f t="shared" si="18"/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100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V135" s="16"/>
      <c r="AW135" s="18">
        <f t="shared" si="19"/>
        <v>100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I135" s="16"/>
      <c r="BJ135" s="18">
        <f t="shared" si="20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V135" s="16"/>
      <c r="BW135" s="18">
        <f t="shared" si="21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I135" s="16"/>
      <c r="CJ135" s="18">
        <f t="shared" si="22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V135" s="16"/>
      <c r="CW135" s="18">
        <f t="shared" si="23"/>
        <v>0</v>
      </c>
    </row>
    <row r="136" spans="1:101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0</v>
      </c>
      <c r="N136" s="2">
        <v>0</v>
      </c>
      <c r="O136" s="2">
        <v>178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V136" s="16"/>
      <c r="W136" s="18">
        <f t="shared" si="17"/>
        <v>178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174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V136" s="16"/>
      <c r="AW136" s="18">
        <f t="shared" si="19"/>
        <v>174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V137" s="16"/>
      <c r="W137" s="18">
        <f t="shared" si="17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V137" s="16"/>
      <c r="AW137" s="18">
        <f t="shared" si="19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V138" s="16"/>
      <c r="W138" s="18">
        <f t="shared" si="17"/>
        <v>1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1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V138" s="16"/>
      <c r="AW138" s="18">
        <f t="shared" si="19"/>
        <v>1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V139" s="16"/>
      <c r="W139" s="18">
        <f t="shared" si="17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V139" s="16"/>
      <c r="AW139" s="18">
        <f t="shared" si="19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V145" s="16"/>
      <c r="CW145" s="18">
        <f t="shared" si="23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/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/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/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/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/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/>
      <c r="CV146" s="16"/>
      <c r="CW146" s="18">
        <f t="shared" si="23"/>
        <v>0</v>
      </c>
    </row>
    <row r="147" spans="1:101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V147" s="16"/>
      <c r="CW147" s="18">
        <f t="shared" si="23"/>
        <v>0</v>
      </c>
    </row>
    <row r="148" spans="1:101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0</v>
      </c>
      <c r="O148" s="146">
        <v>68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V148" s="16"/>
      <c r="W148" s="18">
        <f t="shared" si="17"/>
        <v>68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60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V148" s="16"/>
      <c r="AW148" s="18">
        <f t="shared" si="19"/>
        <v>60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0</v>
      </c>
      <c r="O149" s="146">
        <v>42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V149" s="16"/>
      <c r="W149" s="18">
        <f t="shared" si="17"/>
        <v>42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39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V149" s="16"/>
      <c r="AW149" s="18">
        <f t="shared" si="19"/>
        <v>39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0</v>
      </c>
      <c r="O150" s="146">
        <v>41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V150" s="16"/>
      <c r="W150" s="18">
        <f t="shared" si="17"/>
        <v>41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38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V150" s="16"/>
      <c r="AW150" s="18">
        <f t="shared" si="19"/>
        <v>38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46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V151" s="16"/>
      <c r="W151" s="18">
        <f t="shared" si="17"/>
        <v>0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V151" s="16"/>
      <c r="AW151" s="18">
        <f t="shared" si="19"/>
        <v>0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0</v>
      </c>
      <c r="O152" s="146">
        <v>136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V152" s="16"/>
      <c r="W152" s="18">
        <f t="shared" si="17"/>
        <v>136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127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V152" s="16"/>
      <c r="AW152" s="18">
        <f t="shared" si="19"/>
        <v>127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0</v>
      </c>
      <c r="O153" s="146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V153" s="16"/>
      <c r="W153" s="18">
        <f t="shared" si="17"/>
        <v>0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V153" s="16"/>
      <c r="AW153" s="18">
        <f t="shared" si="19"/>
        <v>0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0</v>
      </c>
      <c r="O154" s="146">
        <v>108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V154" s="16"/>
      <c r="W154" s="18">
        <f t="shared" si="17"/>
        <v>108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95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V154" s="16"/>
      <c r="AW154" s="18">
        <f t="shared" si="19"/>
        <v>95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0</v>
      </c>
      <c r="O155" s="146">
        <v>28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V155" s="16"/>
      <c r="W155" s="18">
        <f t="shared" si="17"/>
        <v>28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25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V155" s="16"/>
      <c r="AW155" s="18">
        <f t="shared" si="19"/>
        <v>25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4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V156" s="16"/>
      <c r="W156" s="18">
        <f t="shared" si="17"/>
        <v>4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2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V156" s="16"/>
      <c r="AW156" s="18">
        <f t="shared" si="19"/>
        <v>2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V157" s="16"/>
      <c r="W157" s="18">
        <f t="shared" si="17"/>
        <v>0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V157" s="16"/>
      <c r="AW157" s="18">
        <f t="shared" si="19"/>
        <v>0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1</v>
      </c>
      <c r="CV159" s="16"/>
      <c r="CW159" s="18">
        <f t="shared" si="23"/>
        <v>1</v>
      </c>
    </row>
    <row r="160" spans="1:101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12</v>
      </c>
      <c r="R169" s="2">
        <v>0</v>
      </c>
      <c r="S169" s="2">
        <v>0</v>
      </c>
      <c r="T169" s="2">
        <v>0</v>
      </c>
      <c r="V169" s="16"/>
      <c r="W169" s="18">
        <f t="shared" si="17"/>
        <v>12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12</v>
      </c>
      <c r="AR169" s="2">
        <v>0</v>
      </c>
      <c r="AS169" s="2">
        <v>0</v>
      </c>
      <c r="AT169" s="2">
        <v>0</v>
      </c>
      <c r="AV169" s="16"/>
      <c r="AW169" s="18">
        <f t="shared" si="19"/>
        <v>12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20</v>
      </c>
      <c r="R170" s="2">
        <v>0</v>
      </c>
      <c r="S170" s="2">
        <v>0</v>
      </c>
      <c r="T170" s="2">
        <v>0</v>
      </c>
      <c r="V170" s="16"/>
      <c r="W170" s="18">
        <f t="shared" si="17"/>
        <v>20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19</v>
      </c>
      <c r="AR170" s="2">
        <v>0</v>
      </c>
      <c r="AS170" s="2">
        <v>0</v>
      </c>
      <c r="AT170" s="2">
        <v>0</v>
      </c>
      <c r="AV170" s="16"/>
      <c r="AW170" s="18">
        <f t="shared" si="19"/>
        <v>19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77</v>
      </c>
      <c r="R173" s="2">
        <v>0</v>
      </c>
      <c r="S173" s="2">
        <v>0</v>
      </c>
      <c r="T173" s="2">
        <v>0</v>
      </c>
      <c r="V173" s="16"/>
      <c r="W173" s="18">
        <f t="shared" si="17"/>
        <v>77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77</v>
      </c>
      <c r="AR173" s="2">
        <v>0</v>
      </c>
      <c r="AS173" s="2">
        <v>0</v>
      </c>
      <c r="AT173" s="2">
        <v>0</v>
      </c>
      <c r="AV173" s="16"/>
      <c r="AW173" s="18">
        <f t="shared" si="19"/>
        <v>77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20</v>
      </c>
      <c r="R174" s="2">
        <v>0</v>
      </c>
      <c r="S174" s="2">
        <v>0</v>
      </c>
      <c r="T174" s="2">
        <v>0</v>
      </c>
      <c r="V174" s="16"/>
      <c r="W174" s="18">
        <f t="shared" si="17"/>
        <v>20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20</v>
      </c>
      <c r="AR174" s="2">
        <v>0</v>
      </c>
      <c r="AS174" s="2">
        <v>0</v>
      </c>
      <c r="AT174" s="2">
        <v>0</v>
      </c>
      <c r="AV174" s="16"/>
      <c r="AW174" s="18">
        <f t="shared" si="19"/>
        <v>20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29</v>
      </c>
      <c r="O195" s="2">
        <v>0</v>
      </c>
      <c r="P195" s="2">
        <v>27</v>
      </c>
      <c r="Q195" s="2">
        <v>39</v>
      </c>
      <c r="R195" s="2">
        <v>0</v>
      </c>
      <c r="S195" s="2">
        <v>0</v>
      </c>
      <c r="T195" s="2">
        <v>0</v>
      </c>
      <c r="V195" s="16"/>
      <c r="W195" s="18">
        <f t="shared" si="17"/>
        <v>95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26</v>
      </c>
      <c r="AO195" s="2">
        <v>0</v>
      </c>
      <c r="AP195" s="2">
        <v>25</v>
      </c>
      <c r="AQ195" s="2">
        <v>39</v>
      </c>
      <c r="AR195" s="2">
        <v>0</v>
      </c>
      <c r="AS195" s="2">
        <v>0</v>
      </c>
      <c r="AT195" s="2">
        <v>0</v>
      </c>
      <c r="AV195" s="16"/>
      <c r="AW195" s="18">
        <f t="shared" si="19"/>
        <v>90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V196" s="16"/>
      <c r="W196" s="18">
        <f t="shared" si="17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V196" s="16"/>
      <c r="AW196" s="18">
        <f t="shared" si="19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3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V197" s="16"/>
      <c r="W197" s="18">
        <f t="shared" si="17"/>
        <v>3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2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V197" s="16"/>
      <c r="AW197" s="18">
        <f t="shared" si="19"/>
        <v>2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21</v>
      </c>
      <c r="O198" s="2">
        <v>0</v>
      </c>
      <c r="P198" s="2">
        <v>0</v>
      </c>
      <c r="Q198" s="2">
        <v>0</v>
      </c>
      <c r="R198" s="2">
        <v>2</v>
      </c>
      <c r="S198" s="2">
        <v>0</v>
      </c>
      <c r="T198" s="2">
        <v>0</v>
      </c>
      <c r="V198" s="16"/>
      <c r="W198" s="18">
        <f t="shared" ref="W198:W260" si="24">SUM(K198:V198)</f>
        <v>23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I198" s="16"/>
      <c r="AJ198" s="18">
        <f t="shared" ref="AJ198:AJ260" si="25">SUM(X198:AI198)</f>
        <v>0</v>
      </c>
      <c r="AK198" s="15">
        <v>0</v>
      </c>
      <c r="AL198" s="2">
        <v>0</v>
      </c>
      <c r="AM198" s="2">
        <v>0</v>
      </c>
      <c r="AN198" s="2">
        <v>18</v>
      </c>
      <c r="AO198" s="2">
        <v>0</v>
      </c>
      <c r="AP198" s="2">
        <v>0</v>
      </c>
      <c r="AQ198" s="2">
        <v>0</v>
      </c>
      <c r="AR198" s="2">
        <v>2</v>
      </c>
      <c r="AS198" s="2">
        <v>0</v>
      </c>
      <c r="AT198" s="2">
        <v>0</v>
      </c>
      <c r="AV198" s="16"/>
      <c r="AW198" s="18">
        <f t="shared" ref="AW198:AW260" si="26">SUM(AK198:AV198)</f>
        <v>20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I198" s="16"/>
      <c r="BJ198" s="18">
        <f t="shared" ref="BJ198:BJ260" si="27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V198" s="16"/>
      <c r="BW198" s="18">
        <f t="shared" ref="BW198:BW260" si="28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I198" s="16"/>
      <c r="CJ198" s="18">
        <f t="shared" ref="CJ198:CJ260" si="29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V198" s="16"/>
      <c r="CW198" s="18">
        <f t="shared" ref="CW198:CW260" si="30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V199" s="16"/>
      <c r="W199" s="18">
        <f t="shared" si="24"/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I199" s="16"/>
      <c r="AJ199" s="18">
        <f t="shared" si="25"/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V199" s="16"/>
      <c r="AW199" s="18">
        <f t="shared" si="26"/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I199" s="16"/>
      <c r="BJ199" s="18">
        <f t="shared" si="27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V199" s="16"/>
      <c r="BW199" s="18">
        <f t="shared" si="28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I199" s="16"/>
      <c r="CJ199" s="18">
        <f t="shared" si="29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V199" s="16"/>
      <c r="CW199" s="18">
        <f t="shared" si="30"/>
        <v>0</v>
      </c>
    </row>
    <row r="200" spans="1:101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13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V201" s="16"/>
      <c r="W201" s="18">
        <f t="shared" si="24"/>
        <v>13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11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V201" s="16"/>
      <c r="AW201" s="18">
        <f t="shared" si="26"/>
        <v>11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V202" s="16"/>
      <c r="W202" s="18">
        <f t="shared" si="24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V202" s="16"/>
      <c r="AW202" s="18">
        <f t="shared" si="26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206</v>
      </c>
      <c r="Q205" s="2">
        <v>0</v>
      </c>
      <c r="R205" s="2">
        <v>0</v>
      </c>
      <c r="S205" s="2">
        <v>0</v>
      </c>
      <c r="T205" s="2">
        <v>0</v>
      </c>
      <c r="V205" s="16"/>
      <c r="W205" s="18">
        <f t="shared" si="24"/>
        <v>206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195</v>
      </c>
      <c r="AQ205" s="2">
        <v>0</v>
      </c>
      <c r="AR205" s="2">
        <v>0</v>
      </c>
      <c r="AS205" s="2">
        <v>0</v>
      </c>
      <c r="AT205" s="2">
        <v>0</v>
      </c>
      <c r="AV205" s="16"/>
      <c r="AW205" s="18">
        <f t="shared" si="26"/>
        <v>195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3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V209" s="16"/>
      <c r="W209" s="18">
        <f t="shared" si="24"/>
        <v>3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3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V209" s="16"/>
      <c r="AW209" s="18">
        <f t="shared" si="26"/>
        <v>3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V210" s="16"/>
      <c r="W210" s="18">
        <f t="shared" si="24"/>
        <v>0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V210" s="16"/>
      <c r="AW210" s="18">
        <f t="shared" si="26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V244" s="16"/>
      <c r="W244" s="18">
        <f t="shared" ref="W244" si="31">SUM(K244:V244)</f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I244" s="16"/>
      <c r="AJ244" s="18">
        <f t="shared" ref="AJ244" si="32">SUM(X244:AI244)</f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V244" s="16"/>
      <c r="AW244" s="18">
        <f t="shared" ref="AW244" si="33">SUM(AK244:AV244)</f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I244" s="16"/>
      <c r="BJ244" s="18">
        <f t="shared" ref="BJ244" si="34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V244" s="16"/>
      <c r="BW244" s="18">
        <f t="shared" ref="BW244" si="35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I244" s="16"/>
      <c r="CJ244" s="18">
        <f t="shared" ref="CJ244" si="36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V244" s="16"/>
      <c r="CW244" s="18">
        <f t="shared" ref="CW244" si="37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V245" s="16"/>
      <c r="W245" s="18">
        <f t="shared" si="24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I245" s="16"/>
      <c r="AJ245" s="18">
        <f t="shared" si="25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V245" s="16"/>
      <c r="AW245" s="18">
        <f t="shared" si="26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I245" s="16"/>
      <c r="BJ245" s="18">
        <f t="shared" si="27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V245" s="16"/>
      <c r="BW245" s="18">
        <f t="shared" si="28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I245" s="16"/>
      <c r="CJ245" s="18">
        <f t="shared" si="29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V245" s="16"/>
      <c r="CW245" s="18">
        <f t="shared" si="30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13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  <c r="V246" s="16"/>
      <c r="W246" s="18">
        <f t="shared" si="24"/>
        <v>13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/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13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/>
      <c r="AV246" s="16"/>
      <c r="AW246" s="18">
        <f t="shared" si="26"/>
        <v>13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/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/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/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/>
      <c r="CV246" s="16"/>
      <c r="CW246" s="18">
        <f t="shared" si="30"/>
        <v>0</v>
      </c>
    </row>
    <row r="247" spans="1:101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2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V247" s="16"/>
      <c r="W247" s="18">
        <f t="shared" si="24"/>
        <v>2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2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V247" s="16"/>
      <c r="AW247" s="18">
        <f t="shared" si="26"/>
        <v>2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V248" s="16"/>
      <c r="W248" s="18">
        <f t="shared" si="24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V248" s="16"/>
      <c r="AW248" s="18">
        <f t="shared" si="26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V255" s="16"/>
      <c r="CW255" s="18">
        <f t="shared" si="30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/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/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/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/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/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/>
      <c r="CV256" s="16"/>
      <c r="CW256" s="18">
        <f t="shared" si="30"/>
        <v>0</v>
      </c>
    </row>
    <row r="257" spans="1:101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14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V260" s="16"/>
      <c r="W260" s="18">
        <f t="shared" si="24"/>
        <v>14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14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V260" s="16"/>
      <c r="AW260" s="18">
        <f t="shared" si="26"/>
        <v>14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V260" s="16"/>
      <c r="CW260" s="18">
        <f t="shared" si="30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  <c r="V261" s="16"/>
      <c r="W261" s="18">
        <f t="shared" ref="W261:W324" si="38">SUM(K261:V261)</f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/>
      <c r="AI261" s="16"/>
      <c r="AJ261" s="18">
        <f t="shared" ref="AJ261:AJ324" si="39">SUM(X261:AI261)</f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/>
      <c r="AV261" s="16"/>
      <c r="AW261" s="18">
        <f t="shared" ref="AW261:AW324" si="40">SUM(AK261:AV261)</f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/>
      <c r="BI261" s="16"/>
      <c r="BJ261" s="18">
        <f t="shared" ref="BJ261:BJ324" si="41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/>
      <c r="BV261" s="16"/>
      <c r="BW261" s="18">
        <f t="shared" ref="BW261:BW324" si="42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/>
      <c r="CI261" s="16"/>
      <c r="CJ261" s="18">
        <f t="shared" ref="CJ261:CJ324" si="43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/>
      <c r="CV261" s="16"/>
      <c r="CW261" s="18">
        <f t="shared" ref="CW261:CW324" si="44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V262" s="16"/>
      <c r="W262" s="18">
        <f t="shared" si="38"/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I262" s="16"/>
      <c r="AJ262" s="18">
        <f t="shared" si="39"/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V262" s="16"/>
      <c r="AW262" s="18">
        <f t="shared" si="40"/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I262" s="16"/>
      <c r="BJ262" s="18">
        <f t="shared" si="41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V262" s="16"/>
      <c r="BW262" s="18">
        <f t="shared" si="42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I262" s="16"/>
      <c r="CJ262" s="18">
        <f t="shared" si="43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V262" s="16"/>
      <c r="CW262" s="18">
        <f t="shared" si="44"/>
        <v>0</v>
      </c>
    </row>
    <row r="263" spans="1:101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V268" s="16"/>
      <c r="CW268" s="18">
        <f t="shared" si="44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1</v>
      </c>
      <c r="N269" s="2">
        <v>0</v>
      </c>
      <c r="O269" s="2">
        <v>0</v>
      </c>
      <c r="P269" s="2">
        <v>0</v>
      </c>
      <c r="Q269" s="2">
        <v>3</v>
      </c>
      <c r="R269" s="2">
        <v>0</v>
      </c>
      <c r="S269" s="2">
        <v>0</v>
      </c>
      <c r="T269" s="2">
        <v>0</v>
      </c>
      <c r="U269" s="2"/>
      <c r="V269" s="16"/>
      <c r="W269" s="18">
        <f t="shared" si="38"/>
        <v>4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/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2</v>
      </c>
      <c r="AR269" s="2">
        <v>0</v>
      </c>
      <c r="AS269" s="2">
        <v>0</v>
      </c>
      <c r="AT269" s="2">
        <v>0</v>
      </c>
      <c r="AU269" s="2"/>
      <c r="AV269" s="16"/>
      <c r="AW269" s="18">
        <f t="shared" si="40"/>
        <v>2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/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/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/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/>
      <c r="CV269" s="16"/>
      <c r="CW269" s="18">
        <f t="shared" si="44"/>
        <v>0</v>
      </c>
    </row>
    <row r="270" spans="1:101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V270" s="16"/>
      <c r="W270" s="18">
        <f t="shared" si="38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V270" s="16"/>
      <c r="CW270" s="18">
        <f t="shared" si="44"/>
        <v>0</v>
      </c>
    </row>
    <row r="271" spans="1:101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V272" s="16"/>
      <c r="CW272" s="18">
        <f t="shared" si="44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/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/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/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/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/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/>
      <c r="CV273" s="16"/>
      <c r="CW273" s="18">
        <f t="shared" si="44"/>
        <v>0</v>
      </c>
    </row>
    <row r="274" spans="1:101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V274" s="16"/>
      <c r="CW274" s="18">
        <f t="shared" si="44"/>
        <v>0</v>
      </c>
    </row>
    <row r="275" spans="1:10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V275" s="16"/>
      <c r="CW275" s="18">
        <f t="shared" si="44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/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/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/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/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/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/>
      <c r="CV276" s="16"/>
      <c r="CW276" s="18">
        <f t="shared" si="44"/>
        <v>0</v>
      </c>
    </row>
    <row r="277" spans="1:10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V277" s="16"/>
      <c r="CW277" s="18">
        <f t="shared" si="44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/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/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/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/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/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/>
      <c r="CV278" s="16"/>
      <c r="CW278" s="18">
        <f t="shared" si="44"/>
        <v>0</v>
      </c>
    </row>
    <row r="279" spans="1:101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1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V279" s="16"/>
      <c r="W279" s="18">
        <f t="shared" si="38"/>
        <v>1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V279" s="16"/>
      <c r="CW279" s="18">
        <f t="shared" si="44"/>
        <v>0</v>
      </c>
    </row>
    <row r="280" spans="1:101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4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V280" s="16"/>
      <c r="W280" s="18">
        <f t="shared" si="38"/>
        <v>4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3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V280" s="16"/>
      <c r="AW280" s="18">
        <f t="shared" si="40"/>
        <v>3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9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V281" s="16"/>
      <c r="W281" s="18">
        <f t="shared" si="38"/>
        <v>9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8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V281" s="16"/>
      <c r="AW281" s="18">
        <f t="shared" si="40"/>
        <v>8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V282" s="16"/>
      <c r="W282" s="18">
        <f t="shared" si="38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V282" s="16"/>
      <c r="AW282" s="18">
        <f t="shared" si="40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V283" s="16"/>
      <c r="CW283" s="18">
        <f t="shared" si="44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/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/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/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/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/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/>
      <c r="CV284" s="16"/>
      <c r="CW284" s="18">
        <f t="shared" si="44"/>
        <v>0</v>
      </c>
    </row>
    <row r="285" spans="1:101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V285" s="16"/>
      <c r="CW285" s="18">
        <f t="shared" si="44"/>
        <v>0</v>
      </c>
    </row>
    <row r="286" spans="1:101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V289" s="16"/>
      <c r="CW289" s="18">
        <f t="shared" si="44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264</v>
      </c>
      <c r="L290" s="2">
        <v>187</v>
      </c>
      <c r="M290" s="2">
        <v>108</v>
      </c>
      <c r="N290" s="2">
        <v>39</v>
      </c>
      <c r="O290" s="2">
        <v>27</v>
      </c>
      <c r="P290" s="2">
        <v>58</v>
      </c>
      <c r="Q290" s="2">
        <v>152</v>
      </c>
      <c r="R290" s="2">
        <v>96</v>
      </c>
      <c r="S290" s="2">
        <v>54</v>
      </c>
      <c r="T290" s="2">
        <v>19</v>
      </c>
      <c r="U290" s="2"/>
      <c r="V290" s="16"/>
      <c r="W290" s="18">
        <f t="shared" si="38"/>
        <v>1004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3</v>
      </c>
      <c r="AF290" s="2">
        <v>0</v>
      </c>
      <c r="AG290" s="2">
        <v>0</v>
      </c>
      <c r="AH290" s="2"/>
      <c r="AI290" s="16"/>
      <c r="AJ290" s="18">
        <f t="shared" si="39"/>
        <v>3</v>
      </c>
      <c r="AK290" s="15">
        <v>198</v>
      </c>
      <c r="AL290" s="2">
        <v>186</v>
      </c>
      <c r="AM290" s="2">
        <v>98</v>
      </c>
      <c r="AN290" s="2">
        <v>38</v>
      </c>
      <c r="AO290" s="2">
        <v>25</v>
      </c>
      <c r="AP290" s="2">
        <v>53</v>
      </c>
      <c r="AQ290" s="2">
        <v>146</v>
      </c>
      <c r="AR290" s="2">
        <v>101</v>
      </c>
      <c r="AS290" s="2">
        <v>52</v>
      </c>
      <c r="AT290" s="2">
        <v>17</v>
      </c>
      <c r="AU290" s="2"/>
      <c r="AV290" s="16"/>
      <c r="AW290" s="18">
        <f t="shared" si="40"/>
        <v>914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/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/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/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/>
      <c r="CV290" s="16"/>
      <c r="CW290" s="18">
        <f t="shared" si="44"/>
        <v>0</v>
      </c>
    </row>
    <row r="291" spans="1:101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31</v>
      </c>
      <c r="L291" s="2">
        <v>31</v>
      </c>
      <c r="M291" s="2">
        <v>26</v>
      </c>
      <c r="N291" s="2">
        <v>28</v>
      </c>
      <c r="O291" s="2">
        <v>5</v>
      </c>
      <c r="P291" s="2">
        <v>13</v>
      </c>
      <c r="Q291" s="2">
        <v>9</v>
      </c>
      <c r="R291" s="2">
        <v>10</v>
      </c>
      <c r="S291" s="2">
        <v>12</v>
      </c>
      <c r="T291" s="2">
        <v>5</v>
      </c>
      <c r="V291" s="16"/>
      <c r="W291" s="18">
        <f t="shared" si="38"/>
        <v>170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I291" s="16"/>
      <c r="AJ291" s="18">
        <f t="shared" si="39"/>
        <v>0</v>
      </c>
      <c r="AK291" s="15">
        <v>19</v>
      </c>
      <c r="AL291" s="2">
        <v>31</v>
      </c>
      <c r="AM291" s="2">
        <v>22</v>
      </c>
      <c r="AN291" s="2">
        <v>26</v>
      </c>
      <c r="AO291" s="2">
        <v>7</v>
      </c>
      <c r="AP291" s="2">
        <v>13</v>
      </c>
      <c r="AQ291" s="2">
        <v>8</v>
      </c>
      <c r="AR291" s="2">
        <v>10</v>
      </c>
      <c r="AS291" s="2">
        <v>12</v>
      </c>
      <c r="AT291" s="2">
        <v>4</v>
      </c>
      <c r="AV291" s="16"/>
      <c r="AW291" s="18">
        <f t="shared" si="40"/>
        <v>152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V291" s="16"/>
      <c r="CW291" s="18">
        <f t="shared" si="44"/>
        <v>0</v>
      </c>
    </row>
    <row r="292" spans="1:101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163</v>
      </c>
      <c r="L292" s="2">
        <v>72</v>
      </c>
      <c r="M292" s="2">
        <v>25</v>
      </c>
      <c r="N292" s="2">
        <v>3</v>
      </c>
      <c r="O292" s="2">
        <v>45</v>
      </c>
      <c r="P292" s="2">
        <v>26</v>
      </c>
      <c r="Q292" s="2">
        <v>19</v>
      </c>
      <c r="R292" s="2">
        <v>26</v>
      </c>
      <c r="S292" s="2">
        <v>11</v>
      </c>
      <c r="T292" s="2">
        <v>0</v>
      </c>
      <c r="V292" s="16"/>
      <c r="W292" s="18">
        <f t="shared" si="38"/>
        <v>390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I292" s="16"/>
      <c r="AJ292" s="18">
        <f t="shared" si="39"/>
        <v>0</v>
      </c>
      <c r="AK292" s="15">
        <v>126</v>
      </c>
      <c r="AL292" s="2">
        <v>68</v>
      </c>
      <c r="AM292" s="2">
        <v>22</v>
      </c>
      <c r="AN292" s="2">
        <v>2</v>
      </c>
      <c r="AO292" s="2">
        <v>40</v>
      </c>
      <c r="AP292" s="2">
        <v>26</v>
      </c>
      <c r="AQ292" s="2">
        <v>17</v>
      </c>
      <c r="AR292" s="2">
        <v>26</v>
      </c>
      <c r="AS292" s="2">
        <v>19</v>
      </c>
      <c r="AT292" s="2">
        <v>0</v>
      </c>
      <c r="AV292" s="16"/>
      <c r="AW292" s="18">
        <f t="shared" si="40"/>
        <v>346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83</v>
      </c>
      <c r="L293" s="2">
        <v>121</v>
      </c>
      <c r="M293" s="2">
        <v>9</v>
      </c>
      <c r="N293" s="2">
        <v>23</v>
      </c>
      <c r="O293" s="2">
        <v>7</v>
      </c>
      <c r="P293" s="2">
        <v>22</v>
      </c>
      <c r="Q293" s="2">
        <v>14</v>
      </c>
      <c r="R293" s="2">
        <v>3</v>
      </c>
      <c r="S293" s="2">
        <v>4</v>
      </c>
      <c r="T293" s="2">
        <v>3</v>
      </c>
      <c r="V293" s="16"/>
      <c r="W293" s="18">
        <f t="shared" si="38"/>
        <v>289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I293" s="16"/>
      <c r="AJ293" s="18">
        <f t="shared" si="39"/>
        <v>0</v>
      </c>
      <c r="AK293" s="15">
        <v>60</v>
      </c>
      <c r="AL293" s="2">
        <v>118</v>
      </c>
      <c r="AM293" s="2">
        <v>10</v>
      </c>
      <c r="AN293" s="2">
        <v>22</v>
      </c>
      <c r="AO293" s="2">
        <v>7</v>
      </c>
      <c r="AP293" s="2">
        <v>17</v>
      </c>
      <c r="AQ293" s="2">
        <v>17</v>
      </c>
      <c r="AR293" s="2">
        <v>5</v>
      </c>
      <c r="AS293" s="2">
        <v>3</v>
      </c>
      <c r="AT293" s="2">
        <v>2</v>
      </c>
      <c r="AV293" s="16"/>
      <c r="AW293" s="18">
        <f t="shared" si="40"/>
        <v>261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48</v>
      </c>
      <c r="L294" s="2">
        <v>9</v>
      </c>
      <c r="M294" s="2">
        <v>20</v>
      </c>
      <c r="N294" s="2">
        <v>4</v>
      </c>
      <c r="O294" s="2">
        <v>4</v>
      </c>
      <c r="P294" s="2">
        <v>1</v>
      </c>
      <c r="Q294" s="2">
        <v>0</v>
      </c>
      <c r="R294" s="2">
        <v>2</v>
      </c>
      <c r="S294" s="2">
        <v>4</v>
      </c>
      <c r="T294" s="2">
        <v>1</v>
      </c>
      <c r="V294" s="16"/>
      <c r="W294" s="18">
        <f t="shared" si="38"/>
        <v>93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I294" s="16"/>
      <c r="AJ294" s="18">
        <f t="shared" si="39"/>
        <v>0</v>
      </c>
      <c r="AK294" s="15">
        <v>38</v>
      </c>
      <c r="AL294" s="2">
        <v>10</v>
      </c>
      <c r="AM294" s="2">
        <v>21</v>
      </c>
      <c r="AN294" s="2">
        <v>4</v>
      </c>
      <c r="AO294" s="2">
        <v>3</v>
      </c>
      <c r="AP294" s="2">
        <v>1</v>
      </c>
      <c r="AQ294" s="2">
        <v>0</v>
      </c>
      <c r="AR294" s="2">
        <v>3</v>
      </c>
      <c r="AS294" s="2">
        <v>5</v>
      </c>
      <c r="AT294" s="2">
        <v>2</v>
      </c>
      <c r="AV294" s="16"/>
      <c r="AW294" s="18">
        <f t="shared" si="40"/>
        <v>87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47</v>
      </c>
      <c r="L295" s="2">
        <v>14</v>
      </c>
      <c r="M295" s="2">
        <v>62</v>
      </c>
      <c r="N295" s="2">
        <v>7</v>
      </c>
      <c r="O295" s="2">
        <v>5</v>
      </c>
      <c r="P295" s="2">
        <v>2</v>
      </c>
      <c r="Q295" s="2">
        <v>9</v>
      </c>
      <c r="R295" s="2">
        <v>2</v>
      </c>
      <c r="S295" s="2">
        <v>2</v>
      </c>
      <c r="T295" s="2">
        <v>0</v>
      </c>
      <c r="V295" s="16"/>
      <c r="W295" s="18">
        <f t="shared" si="38"/>
        <v>150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I295" s="16"/>
      <c r="AJ295" s="18">
        <f t="shared" si="39"/>
        <v>0</v>
      </c>
      <c r="AK295" s="15">
        <v>38</v>
      </c>
      <c r="AL295" s="2">
        <v>14</v>
      </c>
      <c r="AM295" s="2">
        <v>58</v>
      </c>
      <c r="AN295" s="2">
        <v>6</v>
      </c>
      <c r="AO295" s="2">
        <v>3</v>
      </c>
      <c r="AP295" s="2">
        <v>0</v>
      </c>
      <c r="AQ295" s="2">
        <v>8</v>
      </c>
      <c r="AR295" s="2">
        <v>4</v>
      </c>
      <c r="AS295" s="2">
        <v>2</v>
      </c>
      <c r="AT295" s="2">
        <v>0</v>
      </c>
      <c r="AV295" s="16"/>
      <c r="AW295" s="18">
        <f t="shared" si="40"/>
        <v>133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88</v>
      </c>
      <c r="L296" s="2">
        <v>26</v>
      </c>
      <c r="M296" s="2">
        <v>89</v>
      </c>
      <c r="N296" s="2">
        <v>19</v>
      </c>
      <c r="O296" s="2">
        <v>3</v>
      </c>
      <c r="P296" s="2">
        <v>18</v>
      </c>
      <c r="Q296" s="2">
        <v>5</v>
      </c>
      <c r="R296" s="2">
        <v>7</v>
      </c>
      <c r="S296" s="2">
        <v>7</v>
      </c>
      <c r="T296" s="2">
        <v>3</v>
      </c>
      <c r="V296" s="16"/>
      <c r="W296" s="18">
        <f t="shared" si="38"/>
        <v>265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I296" s="16"/>
      <c r="AJ296" s="18">
        <f t="shared" si="39"/>
        <v>0</v>
      </c>
      <c r="AK296" s="15">
        <v>62</v>
      </c>
      <c r="AL296" s="2">
        <v>24</v>
      </c>
      <c r="AM296" s="2">
        <v>93</v>
      </c>
      <c r="AN296" s="2">
        <v>18</v>
      </c>
      <c r="AO296" s="2">
        <v>6</v>
      </c>
      <c r="AP296" s="2">
        <v>17</v>
      </c>
      <c r="AQ296" s="2">
        <v>5</v>
      </c>
      <c r="AR296" s="2">
        <v>6</v>
      </c>
      <c r="AS296" s="2">
        <v>6</v>
      </c>
      <c r="AT296" s="2">
        <v>3</v>
      </c>
      <c r="AV296" s="16"/>
      <c r="AW296" s="18">
        <f t="shared" si="40"/>
        <v>240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31</v>
      </c>
      <c r="L297" s="2">
        <v>37</v>
      </c>
      <c r="M297" s="2">
        <v>14</v>
      </c>
      <c r="N297" s="2">
        <v>7</v>
      </c>
      <c r="O297" s="2">
        <v>2</v>
      </c>
      <c r="P297" s="2">
        <v>10</v>
      </c>
      <c r="Q297" s="2">
        <v>4</v>
      </c>
      <c r="R297" s="2">
        <v>2</v>
      </c>
      <c r="S297" s="2">
        <v>14</v>
      </c>
      <c r="T297" s="2">
        <v>5</v>
      </c>
      <c r="V297" s="16"/>
      <c r="W297" s="18">
        <f t="shared" si="38"/>
        <v>126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I297" s="16"/>
      <c r="AJ297" s="18">
        <f t="shared" si="39"/>
        <v>0</v>
      </c>
      <c r="AK297" s="15">
        <v>17</v>
      </c>
      <c r="AL297" s="2">
        <v>37</v>
      </c>
      <c r="AM297" s="2">
        <v>12</v>
      </c>
      <c r="AN297" s="2">
        <v>6</v>
      </c>
      <c r="AO297" s="2">
        <v>3</v>
      </c>
      <c r="AP297" s="2">
        <v>6</v>
      </c>
      <c r="AQ297" s="2">
        <v>0</v>
      </c>
      <c r="AR297" s="2">
        <v>3</v>
      </c>
      <c r="AS297" s="2">
        <v>14</v>
      </c>
      <c r="AT297" s="2">
        <v>6</v>
      </c>
      <c r="AV297" s="16"/>
      <c r="AW297" s="18">
        <f t="shared" si="40"/>
        <v>104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V297" s="16"/>
      <c r="CW297" s="18">
        <f t="shared" si="44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8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  <c r="V298" s="16"/>
      <c r="W298" s="18">
        <f t="shared" si="38"/>
        <v>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/>
      <c r="AI298" s="16"/>
      <c r="AJ298" s="18">
        <f t="shared" si="39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4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/>
      <c r="AV298" s="16"/>
      <c r="AW298" s="18">
        <f t="shared" si="40"/>
        <v>4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/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/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/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/>
      <c r="CV298" s="16"/>
      <c r="CW298" s="18">
        <f t="shared" si="44"/>
        <v>0</v>
      </c>
    </row>
    <row r="299" spans="1:101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>
        <v>3</v>
      </c>
      <c r="Q299" s="2">
        <v>0</v>
      </c>
      <c r="R299" s="2">
        <v>0</v>
      </c>
      <c r="S299" s="2">
        <v>0</v>
      </c>
      <c r="T299" s="2">
        <v>0</v>
      </c>
      <c r="V299" s="16"/>
      <c r="W299" s="18">
        <f t="shared" si="38"/>
        <v>3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3</v>
      </c>
      <c r="AQ299" s="2">
        <v>0</v>
      </c>
      <c r="AR299" s="2">
        <v>0</v>
      </c>
      <c r="AS299" s="2">
        <v>0</v>
      </c>
      <c r="AT299" s="2">
        <v>0</v>
      </c>
      <c r="AV299" s="16"/>
      <c r="AW299" s="18">
        <f t="shared" si="40"/>
        <v>3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V299" s="16"/>
      <c r="CW299" s="18">
        <f t="shared" si="44"/>
        <v>0</v>
      </c>
    </row>
    <row r="300" spans="1:101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V300" s="16"/>
      <c r="W300" s="18">
        <f t="shared" si="38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V300" s="16"/>
      <c r="AW300" s="18">
        <f t="shared" si="40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V301" s="16"/>
      <c r="CW301" s="18">
        <f t="shared" si="44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/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/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/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/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/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/>
      <c r="CV302" s="16"/>
      <c r="CW302" s="18">
        <f t="shared" si="44"/>
        <v>0</v>
      </c>
    </row>
    <row r="303" spans="1:101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V303" s="16"/>
      <c r="CW303" s="18">
        <f t="shared" si="44"/>
        <v>0</v>
      </c>
    </row>
    <row r="304" spans="1:101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3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V304" s="16"/>
      <c r="W304" s="18">
        <f t="shared" si="38"/>
        <v>3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3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V304" s="16"/>
      <c r="AW304" s="18">
        <f t="shared" si="40"/>
        <v>3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V305" s="16"/>
      <c r="W305" s="18">
        <f t="shared" si="38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V305" s="16"/>
      <c r="AW305" s="18">
        <f t="shared" si="40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3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2</v>
      </c>
      <c r="S320" s="2">
        <v>2</v>
      </c>
      <c r="T320" s="2">
        <v>2</v>
      </c>
      <c r="V320" s="16"/>
      <c r="W320" s="18">
        <f t="shared" si="38"/>
        <v>9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I320" s="16"/>
      <c r="AJ320" s="18">
        <f t="shared" si="39"/>
        <v>0</v>
      </c>
      <c r="AK320" s="15">
        <v>3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2</v>
      </c>
      <c r="AS320" s="2">
        <v>2</v>
      </c>
      <c r="AT320" s="2">
        <v>2</v>
      </c>
      <c r="AV320" s="16"/>
      <c r="AW320" s="18">
        <f t="shared" si="40"/>
        <v>9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V321" s="16"/>
      <c r="W321" s="18">
        <f t="shared" si="38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I321" s="16"/>
      <c r="AJ321" s="18">
        <f t="shared" si="39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V321" s="16"/>
      <c r="AW321" s="18">
        <f t="shared" si="40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1</v>
      </c>
      <c r="M322" s="2">
        <v>0</v>
      </c>
      <c r="N322" s="2">
        <v>3</v>
      </c>
      <c r="O322" s="2">
        <v>0</v>
      </c>
      <c r="P322" s="2">
        <v>8</v>
      </c>
      <c r="Q322" s="2">
        <v>2</v>
      </c>
      <c r="R322" s="2">
        <v>0</v>
      </c>
      <c r="S322" s="2">
        <v>0</v>
      </c>
      <c r="T322" s="2">
        <v>0</v>
      </c>
      <c r="V322" s="16"/>
      <c r="W322" s="18">
        <f t="shared" si="38"/>
        <v>14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I322" s="16"/>
      <c r="AJ322" s="18">
        <f t="shared" si="39"/>
        <v>0</v>
      </c>
      <c r="AK322" s="15">
        <v>0</v>
      </c>
      <c r="AL322" s="2">
        <v>1</v>
      </c>
      <c r="AM322" s="2">
        <v>0</v>
      </c>
      <c r="AN322" s="2">
        <v>3</v>
      </c>
      <c r="AO322" s="2">
        <v>0</v>
      </c>
      <c r="AP322" s="2">
        <v>7</v>
      </c>
      <c r="AQ322" s="2">
        <v>2</v>
      </c>
      <c r="AR322" s="2">
        <v>0</v>
      </c>
      <c r="AS322" s="2">
        <v>0</v>
      </c>
      <c r="AT322" s="2">
        <v>0</v>
      </c>
      <c r="AV322" s="16"/>
      <c r="AW322" s="18">
        <f t="shared" si="40"/>
        <v>13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V323" s="16"/>
      <c r="W323" s="18">
        <f t="shared" si="38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I323" s="16"/>
      <c r="AJ323" s="18">
        <f t="shared" si="39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V323" s="16"/>
      <c r="AW323" s="18">
        <f t="shared" si="40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V325" s="16"/>
      <c r="W325" s="18">
        <f t="shared" ref="W325:W388" si="45">SUM(K325:V325)</f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I325" s="16"/>
      <c r="AJ325" s="18">
        <f t="shared" ref="AJ325:AJ388" si="46">SUM(X325:AI325)</f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V325" s="16"/>
      <c r="AW325" s="18">
        <f t="shared" ref="AW325:AW388" si="47">SUM(AK325:AV325)</f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I325" s="16"/>
      <c r="BJ325" s="18">
        <f t="shared" ref="BJ325:BJ388" si="48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V325" s="16"/>
      <c r="BW325" s="18">
        <f t="shared" ref="BW325:BW388" si="49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I325" s="16"/>
      <c r="CJ325" s="18">
        <f t="shared" ref="CJ325:CJ388" si="50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V325" s="16"/>
      <c r="CW325" s="18">
        <f t="shared" ref="CW325:CW388" si="51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V326" s="16"/>
      <c r="W326" s="18">
        <f t="shared" si="45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I326" s="16"/>
      <c r="AJ326" s="18">
        <f t="shared" si="46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V326" s="16"/>
      <c r="AW326" s="18">
        <f t="shared" si="47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I326" s="16"/>
      <c r="BJ326" s="18">
        <f t="shared" si="48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V326" s="16"/>
      <c r="BW326" s="18">
        <f t="shared" si="49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I326" s="16"/>
      <c r="CJ326" s="18">
        <f t="shared" si="50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V326" s="16"/>
      <c r="CW326" s="18">
        <f t="shared" si="51"/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7</v>
      </c>
      <c r="P332" s="2">
        <v>0</v>
      </c>
      <c r="Q332" s="2">
        <v>1</v>
      </c>
      <c r="R332" s="2">
        <v>0</v>
      </c>
      <c r="S332" s="2">
        <v>0</v>
      </c>
      <c r="T332" s="2">
        <v>0</v>
      </c>
      <c r="V332" s="16"/>
      <c r="W332" s="18">
        <f t="shared" si="45"/>
        <v>8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2</v>
      </c>
      <c r="AP332" s="2">
        <v>2</v>
      </c>
      <c r="AQ332" s="2">
        <v>1</v>
      </c>
      <c r="AR332" s="2">
        <v>0</v>
      </c>
      <c r="AS332" s="2">
        <v>0</v>
      </c>
      <c r="AT332" s="2">
        <v>0</v>
      </c>
      <c r="AV332" s="16"/>
      <c r="AW332" s="18">
        <f t="shared" si="47"/>
        <v>5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4</v>
      </c>
      <c r="V333" s="16"/>
      <c r="W333" s="18">
        <f t="shared" si="45"/>
        <v>4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4</v>
      </c>
      <c r="AV333" s="16"/>
      <c r="AW333" s="18">
        <f t="shared" si="47"/>
        <v>4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0</v>
      </c>
      <c r="M338" s="2">
        <v>0</v>
      </c>
      <c r="N338" s="2">
        <v>14</v>
      </c>
      <c r="O338" s="2">
        <v>0</v>
      </c>
      <c r="P338" s="2">
        <v>1</v>
      </c>
      <c r="Q338" s="2">
        <v>4</v>
      </c>
      <c r="R338" s="2">
        <v>0</v>
      </c>
      <c r="S338" s="2">
        <v>0</v>
      </c>
      <c r="T338" s="2">
        <v>0</v>
      </c>
      <c r="V338" s="16"/>
      <c r="W338" s="18">
        <f t="shared" si="45"/>
        <v>19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13</v>
      </c>
      <c r="AO338" s="2">
        <v>0</v>
      </c>
      <c r="AP338" s="2">
        <v>1</v>
      </c>
      <c r="AQ338" s="2">
        <v>3</v>
      </c>
      <c r="AR338" s="2">
        <v>0</v>
      </c>
      <c r="AS338" s="2">
        <v>0</v>
      </c>
      <c r="AT338" s="2">
        <v>0</v>
      </c>
      <c r="AV338" s="16"/>
      <c r="AW338" s="18">
        <f t="shared" si="47"/>
        <v>17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V339" s="16"/>
      <c r="W339" s="18">
        <f t="shared" si="45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V339" s="16"/>
      <c r="AW339" s="18">
        <f t="shared" si="47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1</v>
      </c>
      <c r="L346" s="2">
        <v>9</v>
      </c>
      <c r="M346" s="2">
        <v>6</v>
      </c>
      <c r="N346" s="2">
        <v>1</v>
      </c>
      <c r="O346" s="2">
        <v>4</v>
      </c>
      <c r="P346" s="2">
        <v>3</v>
      </c>
      <c r="Q346" s="2">
        <v>1</v>
      </c>
      <c r="R346" s="2">
        <v>1</v>
      </c>
      <c r="S346" s="2">
        <v>1</v>
      </c>
      <c r="T346" s="2">
        <v>0</v>
      </c>
      <c r="V346" s="16"/>
      <c r="W346" s="18">
        <f t="shared" si="45"/>
        <v>27</v>
      </c>
      <c r="X346" s="15">
        <v>0</v>
      </c>
      <c r="Y346" s="2">
        <v>0</v>
      </c>
      <c r="Z346" s="2">
        <v>1</v>
      </c>
      <c r="AA346" s="2">
        <v>1</v>
      </c>
      <c r="AB346" s="2">
        <v>0</v>
      </c>
      <c r="AC346" s="2">
        <v>1</v>
      </c>
      <c r="AD346" s="2">
        <v>0</v>
      </c>
      <c r="AE346" s="2">
        <v>1</v>
      </c>
      <c r="AF346" s="2">
        <v>0</v>
      </c>
      <c r="AG346" s="2">
        <v>0</v>
      </c>
      <c r="AI346" s="16"/>
      <c r="AJ346" s="18">
        <f t="shared" si="46"/>
        <v>4</v>
      </c>
      <c r="AK346" s="15">
        <v>1</v>
      </c>
      <c r="AL346" s="2">
        <v>7</v>
      </c>
      <c r="AM346" s="2">
        <v>4</v>
      </c>
      <c r="AN346" s="2">
        <v>1</v>
      </c>
      <c r="AO346" s="2">
        <v>4</v>
      </c>
      <c r="AP346" s="2">
        <v>3</v>
      </c>
      <c r="AQ346" s="2">
        <v>1</v>
      </c>
      <c r="AR346" s="2">
        <v>1</v>
      </c>
      <c r="AS346" s="2">
        <v>1</v>
      </c>
      <c r="AT346" s="2">
        <v>0</v>
      </c>
      <c r="AV346" s="16"/>
      <c r="AW346" s="18">
        <f t="shared" si="47"/>
        <v>23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V347" s="16"/>
      <c r="W347" s="18">
        <f t="shared" si="45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I347" s="16"/>
      <c r="AJ347" s="18">
        <f t="shared" si="46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V347" s="16"/>
      <c r="AW347" s="18">
        <f t="shared" si="47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3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V353" s="16"/>
      <c r="W353" s="18">
        <f t="shared" si="45"/>
        <v>3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3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V353" s="16"/>
      <c r="AW353" s="18">
        <f t="shared" si="47"/>
        <v>3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V354" s="16"/>
      <c r="W354" s="18">
        <f t="shared" si="45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V354" s="16"/>
      <c r="AW354" s="18">
        <f t="shared" si="47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13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V364" s="16"/>
      <c r="W364" s="18">
        <f t="shared" si="45"/>
        <v>13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13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V364" s="16"/>
      <c r="AW364" s="18">
        <f t="shared" si="47"/>
        <v>13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V365" s="16"/>
      <c r="W365" s="18">
        <f t="shared" si="45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V365" s="16"/>
      <c r="AW365" s="18">
        <f t="shared" si="47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147</v>
      </c>
      <c r="L366" s="2">
        <v>87</v>
      </c>
      <c r="M366" s="2">
        <v>48</v>
      </c>
      <c r="N366" s="2">
        <v>37</v>
      </c>
      <c r="O366" s="2">
        <v>22</v>
      </c>
      <c r="P366" s="2">
        <v>52</v>
      </c>
      <c r="Q366" s="2">
        <v>17</v>
      </c>
      <c r="R366" s="2">
        <v>6</v>
      </c>
      <c r="S366" s="2">
        <v>9</v>
      </c>
      <c r="T366" s="2">
        <v>50</v>
      </c>
      <c r="V366" s="16"/>
      <c r="W366" s="18">
        <f t="shared" si="45"/>
        <v>475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I366" s="16"/>
      <c r="AJ366" s="18">
        <f t="shared" si="46"/>
        <v>0</v>
      </c>
      <c r="AK366" s="15">
        <v>78</v>
      </c>
      <c r="AL366" s="2">
        <v>71</v>
      </c>
      <c r="AM366" s="2">
        <v>46</v>
      </c>
      <c r="AN366" s="2">
        <v>31</v>
      </c>
      <c r="AO366" s="2">
        <v>15</v>
      </c>
      <c r="AP366" s="2">
        <v>45</v>
      </c>
      <c r="AQ366" s="2">
        <v>14</v>
      </c>
      <c r="AR366" s="2">
        <v>7</v>
      </c>
      <c r="AS366" s="2">
        <v>11</v>
      </c>
      <c r="AT366" s="2">
        <v>49</v>
      </c>
      <c r="AV366" s="16"/>
      <c r="AW366" s="18">
        <f t="shared" si="47"/>
        <v>367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34</v>
      </c>
      <c r="L367" s="2">
        <v>25</v>
      </c>
      <c r="M367" s="2">
        <v>21</v>
      </c>
      <c r="N367" s="2">
        <v>3</v>
      </c>
      <c r="O367" s="2">
        <v>3</v>
      </c>
      <c r="P367" s="2">
        <v>8</v>
      </c>
      <c r="Q367" s="2">
        <v>3</v>
      </c>
      <c r="R367" s="2">
        <v>3</v>
      </c>
      <c r="S367" s="2">
        <v>4</v>
      </c>
      <c r="T367" s="2">
        <v>0</v>
      </c>
      <c r="V367" s="16"/>
      <c r="W367" s="18">
        <f t="shared" si="45"/>
        <v>104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I367" s="16"/>
      <c r="AJ367" s="18">
        <f t="shared" si="46"/>
        <v>0</v>
      </c>
      <c r="AK367" s="15">
        <v>16</v>
      </c>
      <c r="AL367" s="2">
        <v>20</v>
      </c>
      <c r="AM367" s="2">
        <v>19</v>
      </c>
      <c r="AN367" s="2">
        <v>4</v>
      </c>
      <c r="AO367" s="2">
        <v>5</v>
      </c>
      <c r="AP367" s="2">
        <v>4</v>
      </c>
      <c r="AQ367" s="2">
        <v>7</v>
      </c>
      <c r="AR367" s="2">
        <v>3</v>
      </c>
      <c r="AS367" s="2">
        <v>5</v>
      </c>
      <c r="AT367" s="2">
        <v>0</v>
      </c>
      <c r="AV367" s="16"/>
      <c r="AW367" s="18">
        <f t="shared" si="47"/>
        <v>83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1</v>
      </c>
      <c r="L368" s="2">
        <v>0</v>
      </c>
      <c r="M368" s="2">
        <v>0</v>
      </c>
      <c r="N368" s="2">
        <v>11</v>
      </c>
      <c r="O368" s="2">
        <v>10</v>
      </c>
      <c r="P368" s="2">
        <v>32</v>
      </c>
      <c r="Q368" s="2">
        <v>21</v>
      </c>
      <c r="R368" s="2">
        <v>7</v>
      </c>
      <c r="S368" s="2">
        <v>1</v>
      </c>
      <c r="T368" s="2">
        <v>0</v>
      </c>
      <c r="V368" s="16"/>
      <c r="W368" s="18">
        <f t="shared" si="45"/>
        <v>83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I368" s="16"/>
      <c r="AJ368" s="18">
        <f t="shared" si="46"/>
        <v>0</v>
      </c>
      <c r="AK368" s="15">
        <v>1</v>
      </c>
      <c r="AL368" s="2">
        <v>0</v>
      </c>
      <c r="AM368" s="2">
        <v>0</v>
      </c>
      <c r="AN368" s="2">
        <v>11</v>
      </c>
      <c r="AO368" s="2">
        <v>8</v>
      </c>
      <c r="AP368" s="2">
        <v>26</v>
      </c>
      <c r="AQ368" s="2">
        <v>21</v>
      </c>
      <c r="AR368" s="2">
        <v>4</v>
      </c>
      <c r="AS368" s="2">
        <v>1</v>
      </c>
      <c r="AT368" s="2">
        <v>0</v>
      </c>
      <c r="AV368" s="16"/>
      <c r="AW368" s="18">
        <f t="shared" si="47"/>
        <v>72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0</v>
      </c>
      <c r="L369" s="2">
        <v>0</v>
      </c>
      <c r="M369" s="2">
        <v>0</v>
      </c>
      <c r="N369" s="2">
        <v>103</v>
      </c>
      <c r="O369" s="2">
        <v>13</v>
      </c>
      <c r="P369" s="2">
        <v>14</v>
      </c>
      <c r="Q369" s="2">
        <v>25</v>
      </c>
      <c r="R369" s="2">
        <v>4</v>
      </c>
      <c r="S369" s="2">
        <v>7</v>
      </c>
      <c r="T369" s="2">
        <v>0</v>
      </c>
      <c r="V369" s="16"/>
      <c r="W369" s="18">
        <f t="shared" si="45"/>
        <v>166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I369" s="16"/>
      <c r="AJ369" s="18">
        <f t="shared" si="46"/>
        <v>0</v>
      </c>
      <c r="AK369" s="15">
        <v>0</v>
      </c>
      <c r="AL369" s="2">
        <v>0</v>
      </c>
      <c r="AM369" s="2">
        <v>0</v>
      </c>
      <c r="AN369" s="2">
        <v>86</v>
      </c>
      <c r="AO369" s="2">
        <v>11</v>
      </c>
      <c r="AP369" s="2">
        <v>12</v>
      </c>
      <c r="AQ369" s="2">
        <v>18</v>
      </c>
      <c r="AR369" s="2">
        <v>3</v>
      </c>
      <c r="AS369" s="2">
        <v>7</v>
      </c>
      <c r="AT369" s="2">
        <v>0</v>
      </c>
      <c r="AV369" s="16"/>
      <c r="AW369" s="18">
        <f t="shared" si="47"/>
        <v>137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N370" s="2">
        <v>3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V370" s="16"/>
      <c r="W370" s="18">
        <f t="shared" si="45"/>
        <v>3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3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V370" s="16"/>
      <c r="AW370" s="18">
        <f t="shared" si="47"/>
        <v>3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12</v>
      </c>
      <c r="L371" s="2">
        <v>4</v>
      </c>
      <c r="M371" s="2">
        <v>0</v>
      </c>
      <c r="N371" s="2">
        <v>0</v>
      </c>
      <c r="O371" s="2">
        <v>0</v>
      </c>
      <c r="P371" s="2">
        <v>4</v>
      </c>
      <c r="Q371" s="2">
        <v>0</v>
      </c>
      <c r="R371" s="2">
        <v>0</v>
      </c>
      <c r="S371" s="2">
        <v>0</v>
      </c>
      <c r="T371" s="2">
        <v>0</v>
      </c>
      <c r="V371" s="16"/>
      <c r="W371" s="18">
        <f t="shared" si="45"/>
        <v>20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I371" s="16"/>
      <c r="AJ371" s="18">
        <f t="shared" si="46"/>
        <v>0</v>
      </c>
      <c r="AK371" s="15">
        <v>5</v>
      </c>
      <c r="AL371" s="2">
        <v>4</v>
      </c>
      <c r="AM371" s="2">
        <v>0</v>
      </c>
      <c r="AN371" s="2">
        <v>0</v>
      </c>
      <c r="AO371" s="2">
        <v>0</v>
      </c>
      <c r="AP371" s="2">
        <v>3</v>
      </c>
      <c r="AQ371" s="2">
        <v>0</v>
      </c>
      <c r="AR371" s="2">
        <v>0</v>
      </c>
      <c r="AS371" s="2">
        <v>0</v>
      </c>
      <c r="AT371" s="2">
        <v>0</v>
      </c>
      <c r="AV371" s="16"/>
      <c r="AW371" s="18">
        <f t="shared" si="47"/>
        <v>12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N372" s="2">
        <v>8</v>
      </c>
      <c r="O372" s="2">
        <v>5</v>
      </c>
      <c r="P372" s="2">
        <v>18</v>
      </c>
      <c r="Q372" s="2">
        <v>0</v>
      </c>
      <c r="R372" s="2">
        <v>2</v>
      </c>
      <c r="S372" s="2">
        <v>0</v>
      </c>
      <c r="T372" s="2">
        <v>0</v>
      </c>
      <c r="V372" s="16"/>
      <c r="W372" s="18">
        <f t="shared" si="45"/>
        <v>33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I372" s="16"/>
      <c r="AJ372" s="18">
        <f t="shared" si="46"/>
        <v>0</v>
      </c>
      <c r="AK372" s="15">
        <v>0</v>
      </c>
      <c r="AL372" s="2">
        <v>0</v>
      </c>
      <c r="AM372" s="2">
        <v>0</v>
      </c>
      <c r="AN372" s="2">
        <v>8</v>
      </c>
      <c r="AO372" s="2">
        <v>5</v>
      </c>
      <c r="AP372" s="2">
        <v>15</v>
      </c>
      <c r="AQ372" s="2">
        <v>0</v>
      </c>
      <c r="AR372" s="2">
        <v>2</v>
      </c>
      <c r="AS372" s="2">
        <v>0</v>
      </c>
      <c r="AT372" s="2">
        <v>0</v>
      </c>
      <c r="AV372" s="16"/>
      <c r="AW372" s="18">
        <f t="shared" si="47"/>
        <v>30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0</v>
      </c>
      <c r="M373" s="2">
        <v>0</v>
      </c>
      <c r="N373" s="2">
        <v>19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V373" s="16"/>
      <c r="W373" s="18">
        <f t="shared" si="45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17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V373" s="16"/>
      <c r="AW373" s="18">
        <f t="shared" si="47"/>
        <v>17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3</v>
      </c>
      <c r="N374" s="2">
        <v>4</v>
      </c>
      <c r="O374" s="2">
        <v>6</v>
      </c>
      <c r="P374" s="2">
        <v>13</v>
      </c>
      <c r="Q374" s="2">
        <v>5</v>
      </c>
      <c r="R374" s="2">
        <v>0</v>
      </c>
      <c r="S374" s="2">
        <v>0</v>
      </c>
      <c r="T374" s="2">
        <v>0</v>
      </c>
      <c r="V374" s="16"/>
      <c r="W374" s="18">
        <f t="shared" si="45"/>
        <v>31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1</v>
      </c>
      <c r="AN374" s="2">
        <v>2</v>
      </c>
      <c r="AO374" s="2">
        <v>6</v>
      </c>
      <c r="AP374" s="2">
        <v>6</v>
      </c>
      <c r="AQ374" s="2">
        <v>5</v>
      </c>
      <c r="AR374" s="2">
        <v>0</v>
      </c>
      <c r="AS374" s="2">
        <v>0</v>
      </c>
      <c r="AT374" s="2">
        <v>0</v>
      </c>
      <c r="AV374" s="16"/>
      <c r="AW374" s="18">
        <f t="shared" si="47"/>
        <v>20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0</v>
      </c>
      <c r="L375" s="2">
        <v>0</v>
      </c>
      <c r="M375" s="2">
        <v>0</v>
      </c>
      <c r="N375" s="2">
        <v>0</v>
      </c>
      <c r="O375" s="2">
        <v>6</v>
      </c>
      <c r="P375" s="2">
        <v>1</v>
      </c>
      <c r="Q375" s="2">
        <v>0</v>
      </c>
      <c r="R375" s="2">
        <v>0</v>
      </c>
      <c r="S375" s="2">
        <v>0</v>
      </c>
      <c r="T375" s="2">
        <v>0</v>
      </c>
      <c r="V375" s="16"/>
      <c r="W375" s="18">
        <f t="shared" si="45"/>
        <v>7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0</v>
      </c>
      <c r="AN375" s="2">
        <v>0</v>
      </c>
      <c r="AO375" s="2">
        <v>5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  <c r="AV375" s="16"/>
      <c r="AW375" s="18">
        <f t="shared" si="47"/>
        <v>5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0</v>
      </c>
      <c r="L376" s="2">
        <v>0</v>
      </c>
      <c r="M376" s="2">
        <v>0</v>
      </c>
      <c r="N376" s="2">
        <v>0</v>
      </c>
      <c r="O376" s="2">
        <v>32</v>
      </c>
      <c r="P376" s="2">
        <v>16</v>
      </c>
      <c r="Q376" s="2">
        <v>10</v>
      </c>
      <c r="R376" s="2">
        <v>10</v>
      </c>
      <c r="S376" s="2">
        <v>8</v>
      </c>
      <c r="T376" s="2">
        <v>0</v>
      </c>
      <c r="V376" s="16"/>
      <c r="W376" s="18">
        <f t="shared" si="45"/>
        <v>76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20</v>
      </c>
      <c r="AP376" s="2">
        <v>13</v>
      </c>
      <c r="AQ376" s="2">
        <v>10</v>
      </c>
      <c r="AR376" s="2">
        <v>10</v>
      </c>
      <c r="AS376" s="2">
        <v>11</v>
      </c>
      <c r="AT376" s="2">
        <v>0</v>
      </c>
      <c r="AV376" s="16"/>
      <c r="AW376" s="18">
        <f t="shared" si="47"/>
        <v>64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</v>
      </c>
      <c r="L377" s="2">
        <v>9</v>
      </c>
      <c r="M377" s="2">
        <v>16</v>
      </c>
      <c r="N377" s="2">
        <v>24</v>
      </c>
      <c r="O377" s="2">
        <v>12</v>
      </c>
      <c r="P377" s="2">
        <v>7</v>
      </c>
      <c r="Q377" s="2">
        <v>5</v>
      </c>
      <c r="R377" s="2">
        <v>5</v>
      </c>
      <c r="S377" s="2">
        <v>1</v>
      </c>
      <c r="T377" s="2">
        <v>0</v>
      </c>
      <c r="V377" s="16"/>
      <c r="W377" s="18">
        <f t="shared" si="45"/>
        <v>81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I377" s="16"/>
      <c r="AJ377" s="18">
        <f t="shared" si="46"/>
        <v>0</v>
      </c>
      <c r="AK377" s="15">
        <v>2</v>
      </c>
      <c r="AL377" s="2">
        <v>8</v>
      </c>
      <c r="AM377" s="2">
        <v>12</v>
      </c>
      <c r="AN377" s="2">
        <v>20</v>
      </c>
      <c r="AO377" s="2">
        <v>7</v>
      </c>
      <c r="AP377" s="2">
        <v>5</v>
      </c>
      <c r="AQ377" s="2">
        <v>5</v>
      </c>
      <c r="AR377" s="2">
        <v>2</v>
      </c>
      <c r="AS377" s="2">
        <v>0</v>
      </c>
      <c r="AT377" s="2">
        <v>0</v>
      </c>
      <c r="AV377" s="16"/>
      <c r="AW377" s="18">
        <f t="shared" si="47"/>
        <v>61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1</v>
      </c>
      <c r="L378" s="2">
        <v>0</v>
      </c>
      <c r="M378" s="2">
        <v>11</v>
      </c>
      <c r="N378" s="2">
        <v>112</v>
      </c>
      <c r="O378" s="2">
        <v>21</v>
      </c>
      <c r="P378" s="2">
        <v>24</v>
      </c>
      <c r="Q378" s="2">
        <v>14</v>
      </c>
      <c r="R378" s="2">
        <v>7</v>
      </c>
      <c r="S378" s="2">
        <v>6</v>
      </c>
      <c r="T378" s="2">
        <v>0</v>
      </c>
      <c r="V378" s="16"/>
      <c r="W378" s="18">
        <f t="shared" si="45"/>
        <v>196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I378" s="16"/>
      <c r="AJ378" s="18">
        <f t="shared" si="46"/>
        <v>0</v>
      </c>
      <c r="AK378" s="15">
        <v>0</v>
      </c>
      <c r="AL378" s="2">
        <v>0</v>
      </c>
      <c r="AM378" s="2">
        <v>4</v>
      </c>
      <c r="AN378" s="2">
        <v>91</v>
      </c>
      <c r="AO378" s="2">
        <v>19</v>
      </c>
      <c r="AP378" s="2">
        <v>17</v>
      </c>
      <c r="AQ378" s="2">
        <v>17</v>
      </c>
      <c r="AR378" s="2">
        <v>4</v>
      </c>
      <c r="AS378" s="2">
        <v>6</v>
      </c>
      <c r="AT378" s="2">
        <v>3</v>
      </c>
      <c r="AV378" s="16"/>
      <c r="AW378" s="18">
        <f t="shared" si="47"/>
        <v>161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V379" s="16"/>
      <c r="W379" s="18">
        <f t="shared" si="45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V379" s="16"/>
      <c r="AW379" s="18">
        <f t="shared" si="47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0</v>
      </c>
      <c r="M389" s="2">
        <v>0</v>
      </c>
      <c r="N389" s="2">
        <v>116</v>
      </c>
      <c r="O389" s="2">
        <v>99</v>
      </c>
      <c r="P389" s="2">
        <v>0</v>
      </c>
      <c r="Q389" s="2">
        <v>146</v>
      </c>
      <c r="R389" s="2">
        <v>93</v>
      </c>
      <c r="S389" s="2">
        <v>6</v>
      </c>
      <c r="T389" s="2">
        <v>20</v>
      </c>
      <c r="V389" s="16"/>
      <c r="W389" s="18">
        <f t="shared" ref="W389:W452" si="52">SUM(K389:V389)</f>
        <v>480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I389" s="16"/>
      <c r="AJ389" s="18">
        <f t="shared" ref="AJ389:AJ452" si="53">SUM(X389:AI389)</f>
        <v>0</v>
      </c>
      <c r="AK389" s="15">
        <v>0</v>
      </c>
      <c r="AL389" s="2">
        <v>0</v>
      </c>
      <c r="AM389" s="2">
        <v>0</v>
      </c>
      <c r="AN389" s="2">
        <v>110</v>
      </c>
      <c r="AO389" s="2">
        <v>94</v>
      </c>
      <c r="AP389" s="2">
        <v>0</v>
      </c>
      <c r="AQ389" s="2">
        <v>133</v>
      </c>
      <c r="AR389" s="2">
        <v>87</v>
      </c>
      <c r="AS389" s="2">
        <v>7</v>
      </c>
      <c r="AT389" s="2">
        <v>19</v>
      </c>
      <c r="AV389" s="16"/>
      <c r="AW389" s="18">
        <f t="shared" ref="AW389:AW452" si="54">SUM(AK389:AV389)</f>
        <v>450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I389" s="16"/>
      <c r="BJ389" s="18">
        <f t="shared" ref="BJ389:BJ452" si="55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V389" s="16"/>
      <c r="BW389" s="18">
        <f t="shared" ref="BW389:BW452" si="56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I389" s="16"/>
      <c r="CJ389" s="18">
        <f t="shared" ref="CJ389:CJ452" si="57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V389" s="16"/>
      <c r="CW389" s="18">
        <f t="shared" ref="CW389:CW452" si="58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V390" s="16"/>
      <c r="W390" s="18">
        <f t="shared" si="52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I390" s="16"/>
      <c r="AJ390" s="18">
        <f t="shared" si="53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V390" s="16"/>
      <c r="AW390" s="18">
        <f t="shared" si="54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I390" s="16"/>
      <c r="BJ390" s="18">
        <f t="shared" si="55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V390" s="16"/>
      <c r="BW390" s="18">
        <f t="shared" si="56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I390" s="16"/>
      <c r="CJ390" s="18">
        <f t="shared" si="57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V390" s="16"/>
      <c r="CW390" s="18">
        <f t="shared" si="58"/>
        <v>0</v>
      </c>
    </row>
    <row r="391" spans="1:101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37</v>
      </c>
      <c r="N391" s="2">
        <v>67</v>
      </c>
      <c r="O391" s="2">
        <v>15</v>
      </c>
      <c r="P391" s="2">
        <v>0</v>
      </c>
      <c r="Q391" s="2">
        <v>11</v>
      </c>
      <c r="R391" s="2">
        <v>10</v>
      </c>
      <c r="S391" s="2">
        <v>7</v>
      </c>
      <c r="T391" s="2">
        <v>0</v>
      </c>
      <c r="V391" s="16"/>
      <c r="W391" s="18">
        <f t="shared" si="52"/>
        <v>147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27</v>
      </c>
      <c r="AN391" s="2">
        <v>59</v>
      </c>
      <c r="AO391" s="2">
        <v>14</v>
      </c>
      <c r="AP391" s="2">
        <v>0</v>
      </c>
      <c r="AQ391" s="2">
        <v>9</v>
      </c>
      <c r="AR391" s="2">
        <v>10</v>
      </c>
      <c r="AS391" s="2">
        <v>7</v>
      </c>
      <c r="AT391" s="2">
        <v>0</v>
      </c>
      <c r="AV391" s="16"/>
      <c r="AW391" s="18">
        <f t="shared" si="54"/>
        <v>126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0</v>
      </c>
      <c r="M392" s="2">
        <v>0</v>
      </c>
      <c r="N392" s="2">
        <v>247</v>
      </c>
      <c r="O392" s="2">
        <v>71</v>
      </c>
      <c r="P392" s="2">
        <v>60</v>
      </c>
      <c r="Q392" s="2">
        <v>10</v>
      </c>
      <c r="R392" s="2">
        <v>3</v>
      </c>
      <c r="S392" s="2">
        <v>0</v>
      </c>
      <c r="T392" s="2">
        <v>1</v>
      </c>
      <c r="V392" s="16"/>
      <c r="W392" s="18">
        <f t="shared" si="52"/>
        <v>392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0</v>
      </c>
      <c r="AN392" s="2">
        <v>238</v>
      </c>
      <c r="AO392" s="2">
        <v>71</v>
      </c>
      <c r="AP392" s="2">
        <v>59</v>
      </c>
      <c r="AQ392" s="2">
        <v>10</v>
      </c>
      <c r="AR392" s="2">
        <v>6</v>
      </c>
      <c r="AS392" s="2">
        <v>0</v>
      </c>
      <c r="AT392" s="2">
        <v>1</v>
      </c>
      <c r="AV392" s="16"/>
      <c r="AW392" s="18">
        <f t="shared" si="54"/>
        <v>385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0</v>
      </c>
      <c r="N393" s="2">
        <v>1</v>
      </c>
      <c r="O393" s="2">
        <v>7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V393" s="16"/>
      <c r="W393" s="18">
        <f t="shared" si="52"/>
        <v>8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1</v>
      </c>
      <c r="AO393" s="2">
        <v>7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V393" s="16"/>
      <c r="AW393" s="18">
        <f t="shared" si="54"/>
        <v>8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11</v>
      </c>
      <c r="N394" s="2">
        <v>5</v>
      </c>
      <c r="O394" s="2">
        <v>0</v>
      </c>
      <c r="P394" s="2">
        <v>0</v>
      </c>
      <c r="Q394" s="2">
        <v>35</v>
      </c>
      <c r="R394" s="2">
        <v>0</v>
      </c>
      <c r="S394" s="2">
        <v>16</v>
      </c>
      <c r="T394" s="2">
        <v>0</v>
      </c>
      <c r="V394" s="16"/>
      <c r="W394" s="18">
        <f t="shared" si="52"/>
        <v>67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35</v>
      </c>
      <c r="AD394" s="2">
        <v>0</v>
      </c>
      <c r="AE394" s="2">
        <v>0</v>
      </c>
      <c r="AF394" s="2">
        <v>0</v>
      </c>
      <c r="AG394" s="2">
        <v>0</v>
      </c>
      <c r="AI394" s="16"/>
      <c r="AJ394" s="18">
        <f t="shared" si="53"/>
        <v>35</v>
      </c>
      <c r="AK394" s="15">
        <v>0</v>
      </c>
      <c r="AL394" s="2">
        <v>0</v>
      </c>
      <c r="AM394" s="2">
        <v>10</v>
      </c>
      <c r="AN394" s="2">
        <v>5</v>
      </c>
      <c r="AO394" s="2">
        <v>0</v>
      </c>
      <c r="AP394" s="2">
        <v>0</v>
      </c>
      <c r="AQ394" s="2">
        <v>36</v>
      </c>
      <c r="AR394" s="2">
        <v>0</v>
      </c>
      <c r="AS394" s="2">
        <v>16</v>
      </c>
      <c r="AT394" s="2">
        <v>0</v>
      </c>
      <c r="AV394" s="16"/>
      <c r="AW394" s="18">
        <f t="shared" si="54"/>
        <v>67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6</v>
      </c>
      <c r="R395" s="2">
        <v>0</v>
      </c>
      <c r="S395" s="2">
        <v>0</v>
      </c>
      <c r="T395" s="2">
        <v>6</v>
      </c>
      <c r="V395" s="16"/>
      <c r="W395" s="18">
        <f t="shared" si="52"/>
        <v>12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I395" s="16"/>
      <c r="AJ395" s="18">
        <f t="shared" si="53"/>
        <v>0</v>
      </c>
      <c r="AK395" s="15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6</v>
      </c>
      <c r="AR395" s="2">
        <v>0</v>
      </c>
      <c r="AS395" s="2">
        <v>0</v>
      </c>
      <c r="AT395" s="2">
        <v>6</v>
      </c>
      <c r="AV395" s="16"/>
      <c r="AW395" s="18">
        <f t="shared" si="54"/>
        <v>12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31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V397" s="16"/>
      <c r="W397" s="18">
        <f t="shared" si="52"/>
        <v>31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24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V397" s="16"/>
      <c r="AW397" s="18">
        <f t="shared" si="54"/>
        <v>24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0</v>
      </c>
      <c r="N398" s="2">
        <v>8</v>
      </c>
      <c r="O398" s="2">
        <v>0</v>
      </c>
      <c r="P398" s="2">
        <v>0</v>
      </c>
      <c r="Q398" s="2">
        <v>69</v>
      </c>
      <c r="R398" s="2">
        <v>0</v>
      </c>
      <c r="S398" s="2">
        <v>32</v>
      </c>
      <c r="T398" s="2">
        <v>0</v>
      </c>
      <c r="V398" s="16"/>
      <c r="W398" s="18">
        <f t="shared" si="52"/>
        <v>109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0</v>
      </c>
      <c r="AN398" s="2">
        <v>6</v>
      </c>
      <c r="AO398" s="2">
        <v>0</v>
      </c>
      <c r="AP398" s="2">
        <v>0</v>
      </c>
      <c r="AQ398" s="2">
        <v>69</v>
      </c>
      <c r="AR398" s="2">
        <v>0</v>
      </c>
      <c r="AS398" s="2">
        <v>32</v>
      </c>
      <c r="AT398" s="2">
        <v>0</v>
      </c>
      <c r="AV398" s="16"/>
      <c r="AW398" s="18">
        <f t="shared" si="54"/>
        <v>107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52</v>
      </c>
      <c r="R399" s="2">
        <v>0</v>
      </c>
      <c r="S399" s="2">
        <v>17</v>
      </c>
      <c r="T399" s="2">
        <v>0</v>
      </c>
      <c r="V399" s="16"/>
      <c r="W399" s="18">
        <f t="shared" si="52"/>
        <v>69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50</v>
      </c>
      <c r="AR399" s="2">
        <v>0</v>
      </c>
      <c r="AS399" s="2">
        <v>17</v>
      </c>
      <c r="AT399" s="2">
        <v>0</v>
      </c>
      <c r="AV399" s="16"/>
      <c r="AW399" s="18">
        <f t="shared" si="54"/>
        <v>67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76</v>
      </c>
      <c r="L400" s="2">
        <v>97</v>
      </c>
      <c r="M400" s="2">
        <v>44</v>
      </c>
      <c r="N400" s="2">
        <v>15</v>
      </c>
      <c r="O400" s="2">
        <v>48</v>
      </c>
      <c r="P400" s="2">
        <v>48</v>
      </c>
      <c r="Q400" s="2">
        <v>37</v>
      </c>
      <c r="R400" s="2">
        <v>25</v>
      </c>
      <c r="S400" s="2">
        <v>14</v>
      </c>
      <c r="T400" s="2">
        <v>6</v>
      </c>
      <c r="V400" s="16"/>
      <c r="W400" s="18">
        <f t="shared" si="52"/>
        <v>410</v>
      </c>
      <c r="X400" s="15">
        <v>5</v>
      </c>
      <c r="Y400" s="2">
        <v>2</v>
      </c>
      <c r="Z400" s="2">
        <v>5</v>
      </c>
      <c r="AA400" s="2">
        <v>1</v>
      </c>
      <c r="AB400" s="2">
        <v>2</v>
      </c>
      <c r="AC400" s="2">
        <v>5</v>
      </c>
      <c r="AD400" s="2">
        <v>4</v>
      </c>
      <c r="AE400" s="2">
        <v>6</v>
      </c>
      <c r="AF400" s="2">
        <v>4</v>
      </c>
      <c r="AG400" s="2">
        <v>7</v>
      </c>
      <c r="AI400" s="16"/>
      <c r="AJ400" s="18">
        <f t="shared" si="53"/>
        <v>41</v>
      </c>
      <c r="AK400" s="15">
        <v>60</v>
      </c>
      <c r="AL400" s="2">
        <v>79</v>
      </c>
      <c r="AM400" s="2">
        <v>37</v>
      </c>
      <c r="AN400" s="2">
        <v>13</v>
      </c>
      <c r="AO400" s="2">
        <v>40</v>
      </c>
      <c r="AP400" s="2">
        <v>44</v>
      </c>
      <c r="AQ400" s="2">
        <v>31</v>
      </c>
      <c r="AR400" s="2">
        <v>28</v>
      </c>
      <c r="AS400" s="2">
        <v>14</v>
      </c>
      <c r="AT400" s="2">
        <v>6</v>
      </c>
      <c r="AV400" s="16"/>
      <c r="AW400" s="18">
        <f t="shared" si="54"/>
        <v>352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14</v>
      </c>
      <c r="L401" s="2">
        <v>18</v>
      </c>
      <c r="M401" s="2">
        <v>50</v>
      </c>
      <c r="N401" s="2">
        <v>206</v>
      </c>
      <c r="O401" s="2">
        <v>20</v>
      </c>
      <c r="P401" s="2">
        <v>20</v>
      </c>
      <c r="Q401" s="2">
        <v>23</v>
      </c>
      <c r="R401" s="2">
        <v>8</v>
      </c>
      <c r="S401" s="2">
        <v>8</v>
      </c>
      <c r="T401" s="2">
        <v>6</v>
      </c>
      <c r="V401" s="16"/>
      <c r="W401" s="18">
        <f t="shared" si="52"/>
        <v>373</v>
      </c>
      <c r="X401" s="15">
        <v>9</v>
      </c>
      <c r="Y401" s="2">
        <v>4</v>
      </c>
      <c r="Z401" s="2">
        <v>3</v>
      </c>
      <c r="AA401" s="2">
        <v>8</v>
      </c>
      <c r="AB401" s="2">
        <v>5</v>
      </c>
      <c r="AC401" s="2">
        <v>4</v>
      </c>
      <c r="AD401" s="2">
        <v>5</v>
      </c>
      <c r="AE401" s="2">
        <v>3</v>
      </c>
      <c r="AF401" s="2">
        <v>2</v>
      </c>
      <c r="AG401" s="2">
        <v>1</v>
      </c>
      <c r="AI401" s="16"/>
      <c r="AJ401" s="18">
        <f t="shared" si="53"/>
        <v>44</v>
      </c>
      <c r="AK401" s="15">
        <v>6</v>
      </c>
      <c r="AL401" s="2">
        <v>9</v>
      </c>
      <c r="AM401" s="2">
        <v>31</v>
      </c>
      <c r="AN401" s="2">
        <v>188</v>
      </c>
      <c r="AO401" s="2">
        <v>13</v>
      </c>
      <c r="AP401" s="2">
        <v>16</v>
      </c>
      <c r="AQ401" s="2">
        <v>15</v>
      </c>
      <c r="AR401" s="2">
        <v>14</v>
      </c>
      <c r="AS401" s="2">
        <v>4</v>
      </c>
      <c r="AT401" s="2">
        <v>2</v>
      </c>
      <c r="AV401" s="16"/>
      <c r="AW401" s="18">
        <f t="shared" si="54"/>
        <v>298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26</v>
      </c>
      <c r="L402" s="2">
        <v>11</v>
      </c>
      <c r="M402" s="2">
        <v>5</v>
      </c>
      <c r="N402" s="2">
        <v>0</v>
      </c>
      <c r="O402" s="2">
        <v>1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V402" s="16"/>
      <c r="W402" s="18">
        <f t="shared" si="52"/>
        <v>43</v>
      </c>
      <c r="X402" s="15">
        <v>3</v>
      </c>
      <c r="Y402" s="2">
        <v>0</v>
      </c>
      <c r="Z402" s="2">
        <v>0</v>
      </c>
      <c r="AA402" s="2">
        <v>3</v>
      </c>
      <c r="AB402" s="2">
        <v>1</v>
      </c>
      <c r="AC402" s="2">
        <v>0</v>
      </c>
      <c r="AD402" s="2">
        <v>0</v>
      </c>
      <c r="AE402" s="2">
        <v>1</v>
      </c>
      <c r="AF402" s="2">
        <v>2</v>
      </c>
      <c r="AG402" s="2">
        <v>3</v>
      </c>
      <c r="AI402" s="16"/>
      <c r="AJ402" s="18">
        <f t="shared" si="53"/>
        <v>13</v>
      </c>
      <c r="AK402" s="15">
        <v>16</v>
      </c>
      <c r="AL402" s="2">
        <v>13</v>
      </c>
      <c r="AM402" s="2">
        <v>6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V402" s="16"/>
      <c r="AW402" s="18">
        <f t="shared" si="54"/>
        <v>35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0</v>
      </c>
      <c r="M403" s="2">
        <v>0</v>
      </c>
      <c r="N403" s="2">
        <v>0</v>
      </c>
      <c r="O403" s="2">
        <v>0</v>
      </c>
      <c r="P403" s="2">
        <v>1</v>
      </c>
      <c r="Q403" s="2">
        <v>1</v>
      </c>
      <c r="R403" s="2">
        <v>0</v>
      </c>
      <c r="S403" s="2">
        <v>0</v>
      </c>
      <c r="T403" s="2">
        <v>0</v>
      </c>
      <c r="V403" s="16"/>
      <c r="W403" s="18">
        <f t="shared" si="52"/>
        <v>2</v>
      </c>
      <c r="X403" s="15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I403" s="16"/>
      <c r="AJ403" s="18">
        <f t="shared" si="53"/>
        <v>0</v>
      </c>
      <c r="AK403" s="15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1</v>
      </c>
      <c r="AQ403" s="2">
        <v>0</v>
      </c>
      <c r="AR403" s="2">
        <v>0</v>
      </c>
      <c r="AS403" s="2">
        <v>0</v>
      </c>
      <c r="AT403" s="2">
        <v>0</v>
      </c>
      <c r="AV403" s="16"/>
      <c r="AW403" s="18">
        <f t="shared" si="54"/>
        <v>1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44</v>
      </c>
      <c r="L404" s="2">
        <v>0</v>
      </c>
      <c r="M404" s="2">
        <v>7</v>
      </c>
      <c r="N404" s="2">
        <v>0</v>
      </c>
      <c r="O404" s="2">
        <v>0</v>
      </c>
      <c r="P404" s="2">
        <v>40</v>
      </c>
      <c r="Q404" s="2">
        <v>5</v>
      </c>
      <c r="R404" s="2">
        <v>6</v>
      </c>
      <c r="S404" s="2">
        <v>0</v>
      </c>
      <c r="T404" s="2">
        <v>0</v>
      </c>
      <c r="V404" s="16"/>
      <c r="W404" s="18">
        <f t="shared" si="52"/>
        <v>102</v>
      </c>
      <c r="X404" s="15">
        <v>0</v>
      </c>
      <c r="Y404" s="2">
        <v>1</v>
      </c>
      <c r="Z404" s="2">
        <v>1</v>
      </c>
      <c r="AA404" s="2">
        <v>1</v>
      </c>
      <c r="AB404" s="2">
        <v>3</v>
      </c>
      <c r="AC404" s="2">
        <v>2</v>
      </c>
      <c r="AD404" s="2">
        <v>1</v>
      </c>
      <c r="AE404" s="2">
        <v>0</v>
      </c>
      <c r="AF404" s="2">
        <v>1</v>
      </c>
      <c r="AG404" s="2">
        <v>2</v>
      </c>
      <c r="AI404" s="16"/>
      <c r="AJ404" s="18">
        <f t="shared" si="53"/>
        <v>12</v>
      </c>
      <c r="AK404" s="15">
        <v>32</v>
      </c>
      <c r="AL404" s="2">
        <v>0</v>
      </c>
      <c r="AM404" s="2">
        <v>6</v>
      </c>
      <c r="AN404" s="2">
        <v>0</v>
      </c>
      <c r="AO404" s="2">
        <v>0</v>
      </c>
      <c r="AP404" s="2">
        <v>39</v>
      </c>
      <c r="AQ404" s="2">
        <v>1</v>
      </c>
      <c r="AR404" s="2">
        <v>6</v>
      </c>
      <c r="AS404" s="2">
        <v>0</v>
      </c>
      <c r="AT404" s="2">
        <v>0</v>
      </c>
      <c r="AV404" s="16"/>
      <c r="AW404" s="18">
        <f t="shared" si="54"/>
        <v>84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81</v>
      </c>
      <c r="P405" s="2">
        <v>73</v>
      </c>
      <c r="Q405" s="2">
        <v>0</v>
      </c>
      <c r="R405" s="2">
        <v>4</v>
      </c>
      <c r="S405" s="2">
        <v>0</v>
      </c>
      <c r="T405" s="2">
        <v>0</v>
      </c>
      <c r="V405" s="16"/>
      <c r="W405" s="18">
        <f t="shared" si="52"/>
        <v>158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I405" s="16"/>
      <c r="AJ405" s="18">
        <f t="shared" si="53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81</v>
      </c>
      <c r="AP405" s="2">
        <v>73</v>
      </c>
      <c r="AQ405" s="2">
        <v>0</v>
      </c>
      <c r="AR405" s="2">
        <v>3</v>
      </c>
      <c r="AS405" s="2">
        <v>0</v>
      </c>
      <c r="AT405" s="2">
        <v>0</v>
      </c>
      <c r="AV405" s="16"/>
      <c r="AW405" s="18">
        <f t="shared" si="54"/>
        <v>157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0</v>
      </c>
      <c r="O407" s="2">
        <v>21</v>
      </c>
      <c r="P407" s="2">
        <v>0</v>
      </c>
      <c r="Q407" s="2">
        <v>0</v>
      </c>
      <c r="R407" s="2">
        <v>19</v>
      </c>
      <c r="S407" s="2">
        <v>0</v>
      </c>
      <c r="T407" s="2">
        <v>0</v>
      </c>
      <c r="V407" s="16"/>
      <c r="W407" s="18">
        <f t="shared" si="52"/>
        <v>40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21</v>
      </c>
      <c r="AP407" s="2">
        <v>0</v>
      </c>
      <c r="AQ407" s="2">
        <v>0</v>
      </c>
      <c r="AR407" s="2">
        <v>16</v>
      </c>
      <c r="AS407" s="2">
        <v>0</v>
      </c>
      <c r="AT407" s="2">
        <v>0</v>
      </c>
      <c r="AV407" s="16"/>
      <c r="AW407" s="18">
        <f t="shared" si="54"/>
        <v>37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9</v>
      </c>
      <c r="N408" s="2">
        <v>0</v>
      </c>
      <c r="O408" s="2">
        <v>41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V408" s="16"/>
      <c r="W408" s="18">
        <f t="shared" si="52"/>
        <v>50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9</v>
      </c>
      <c r="AN408" s="2">
        <v>0</v>
      </c>
      <c r="AO408" s="2">
        <v>38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V408" s="16"/>
      <c r="AW408" s="18">
        <f t="shared" si="54"/>
        <v>47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7</v>
      </c>
      <c r="N409" s="2">
        <v>0</v>
      </c>
      <c r="O409" s="2">
        <v>10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V409" s="16"/>
      <c r="W409" s="18">
        <f t="shared" si="52"/>
        <v>17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7</v>
      </c>
      <c r="AN409" s="2">
        <v>0</v>
      </c>
      <c r="AO409" s="2">
        <v>10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V409" s="16"/>
      <c r="AW409" s="18">
        <f t="shared" si="54"/>
        <v>17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0</v>
      </c>
      <c r="O410" s="2">
        <v>7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V410" s="16"/>
      <c r="W410" s="18">
        <f t="shared" si="52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0</v>
      </c>
      <c r="AN410" s="2">
        <v>0</v>
      </c>
      <c r="AO410" s="2">
        <v>7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V410" s="16"/>
      <c r="AW410" s="18">
        <f t="shared" si="54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26</v>
      </c>
      <c r="N411" s="2">
        <v>0</v>
      </c>
      <c r="O411" s="2">
        <v>15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V411" s="16"/>
      <c r="W411" s="18">
        <f t="shared" si="52"/>
        <v>41</v>
      </c>
      <c r="X411" s="15">
        <v>0</v>
      </c>
      <c r="Y411" s="2">
        <v>0</v>
      </c>
      <c r="Z411" s="2">
        <v>12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I411" s="16"/>
      <c r="AJ411" s="18">
        <f t="shared" si="53"/>
        <v>12</v>
      </c>
      <c r="AK411" s="15">
        <v>0</v>
      </c>
      <c r="AL411" s="2">
        <v>0</v>
      </c>
      <c r="AM411" s="2">
        <v>26</v>
      </c>
      <c r="AN411" s="2">
        <v>0</v>
      </c>
      <c r="AO411" s="2">
        <v>15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V411" s="16"/>
      <c r="AW411" s="18">
        <f t="shared" si="54"/>
        <v>41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V412" s="16"/>
      <c r="W412" s="18">
        <f t="shared" si="52"/>
        <v>0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I412" s="16"/>
      <c r="AJ412" s="18">
        <f t="shared" si="53"/>
        <v>0</v>
      </c>
      <c r="AK412" s="15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V412" s="16"/>
      <c r="AW412" s="18">
        <f t="shared" si="54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9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V417" s="16"/>
      <c r="W417" s="18">
        <f t="shared" si="52"/>
        <v>9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9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V417" s="16"/>
      <c r="AW417" s="18">
        <f t="shared" si="54"/>
        <v>9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V418" s="16"/>
      <c r="W418" s="18">
        <f t="shared" si="52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  <c r="AV418" s="16"/>
      <c r="AW418" s="18">
        <f t="shared" si="54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9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V420" s="16"/>
      <c r="W420" s="18">
        <f t="shared" si="52"/>
        <v>9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7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V420" s="16"/>
      <c r="AW420" s="18">
        <f t="shared" si="54"/>
        <v>7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V421" s="16"/>
      <c r="W421" s="18">
        <f t="shared" si="52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V421" s="16"/>
      <c r="AW421" s="18">
        <f t="shared" si="54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16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V422" s="16"/>
      <c r="W422" s="18">
        <f t="shared" si="52"/>
        <v>16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13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V422" s="16"/>
      <c r="AW422" s="18">
        <f t="shared" si="54"/>
        <v>13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V423" s="16"/>
      <c r="W423" s="18">
        <f t="shared" si="52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V423" s="16"/>
      <c r="AW423" s="18">
        <f t="shared" si="54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254</v>
      </c>
      <c r="Q436" s="2">
        <v>0</v>
      </c>
      <c r="R436" s="2">
        <v>0</v>
      </c>
      <c r="S436" s="2">
        <v>0</v>
      </c>
      <c r="T436" s="2">
        <v>0</v>
      </c>
      <c r="V436" s="16"/>
      <c r="W436" s="18">
        <f t="shared" si="52"/>
        <v>254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237</v>
      </c>
      <c r="AQ436" s="2">
        <v>0</v>
      </c>
      <c r="AR436" s="2">
        <v>0</v>
      </c>
      <c r="AS436" s="2">
        <v>0</v>
      </c>
      <c r="AT436" s="2">
        <v>0</v>
      </c>
      <c r="AV436" s="16"/>
      <c r="AW436" s="18">
        <f t="shared" si="54"/>
        <v>237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59</v>
      </c>
      <c r="S437" s="2">
        <v>0</v>
      </c>
      <c r="T437" s="2">
        <v>0</v>
      </c>
      <c r="V437" s="16"/>
      <c r="W437" s="18">
        <f t="shared" si="52"/>
        <v>59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54</v>
      </c>
      <c r="AS437" s="2">
        <v>0</v>
      </c>
      <c r="AT437" s="2">
        <v>0</v>
      </c>
      <c r="AV437" s="16"/>
      <c r="AW437" s="18">
        <f t="shared" si="54"/>
        <v>54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363</v>
      </c>
      <c r="R440" s="2">
        <v>0</v>
      </c>
      <c r="S440" s="2">
        <v>0</v>
      </c>
      <c r="T440" s="2">
        <v>0</v>
      </c>
      <c r="V440" s="16"/>
      <c r="W440" s="18">
        <f t="shared" si="52"/>
        <v>363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26</v>
      </c>
      <c r="AE440" s="2">
        <v>0</v>
      </c>
      <c r="AF440" s="2">
        <v>0</v>
      </c>
      <c r="AG440" s="2">
        <v>0</v>
      </c>
      <c r="AI440" s="16"/>
      <c r="AJ440" s="18">
        <f t="shared" si="53"/>
        <v>26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339</v>
      </c>
      <c r="AR440" s="2">
        <v>0</v>
      </c>
      <c r="AS440" s="2">
        <v>0</v>
      </c>
      <c r="AT440" s="2">
        <v>0</v>
      </c>
      <c r="AV440" s="16"/>
      <c r="AW440" s="18">
        <f t="shared" si="54"/>
        <v>339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0</v>
      </c>
      <c r="N441" s="2">
        <v>0</v>
      </c>
      <c r="O441" s="2">
        <v>171</v>
      </c>
      <c r="P441" s="2">
        <v>0</v>
      </c>
      <c r="Q441" s="2">
        <v>0</v>
      </c>
      <c r="R441" s="2">
        <v>92</v>
      </c>
      <c r="S441" s="2">
        <v>0</v>
      </c>
      <c r="T441" s="2">
        <v>0</v>
      </c>
      <c r="V441" s="16"/>
      <c r="W441" s="18">
        <f t="shared" si="52"/>
        <v>263</v>
      </c>
      <c r="X441" s="15">
        <v>0</v>
      </c>
      <c r="Y441" s="2">
        <v>0</v>
      </c>
      <c r="Z441" s="2">
        <v>0</v>
      </c>
      <c r="AA441" s="2">
        <v>0</v>
      </c>
      <c r="AB441" s="2">
        <v>13</v>
      </c>
      <c r="AC441" s="2">
        <v>0</v>
      </c>
      <c r="AD441" s="2">
        <v>0</v>
      </c>
      <c r="AE441" s="2">
        <v>5</v>
      </c>
      <c r="AF441" s="2">
        <v>0</v>
      </c>
      <c r="AG441" s="2">
        <v>0</v>
      </c>
      <c r="AI441" s="16"/>
      <c r="AJ441" s="18">
        <f t="shared" si="53"/>
        <v>18</v>
      </c>
      <c r="AK441" s="15">
        <v>0</v>
      </c>
      <c r="AL441" s="2">
        <v>0</v>
      </c>
      <c r="AM441" s="2">
        <v>0</v>
      </c>
      <c r="AN441" s="2">
        <v>0</v>
      </c>
      <c r="AO441" s="2">
        <v>153</v>
      </c>
      <c r="AP441" s="2">
        <v>0</v>
      </c>
      <c r="AQ441" s="2">
        <v>0</v>
      </c>
      <c r="AR441" s="2">
        <v>86</v>
      </c>
      <c r="AS441" s="2">
        <v>0</v>
      </c>
      <c r="AT441" s="2">
        <v>0</v>
      </c>
      <c r="AV441" s="16"/>
      <c r="AW441" s="18">
        <f t="shared" si="54"/>
        <v>239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V442" s="16"/>
      <c r="W442" s="18">
        <f t="shared" si="52"/>
        <v>0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I442" s="16"/>
      <c r="AJ442" s="18">
        <f t="shared" si="53"/>
        <v>0</v>
      </c>
      <c r="AK442" s="15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V442" s="16"/>
      <c r="AW442" s="18">
        <f t="shared" si="54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100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V444" s="16"/>
      <c r="W444" s="18">
        <f t="shared" si="52"/>
        <v>100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99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  <c r="AV444" s="16"/>
      <c r="AW444" s="18">
        <f t="shared" si="54"/>
        <v>99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V445" s="16"/>
      <c r="W445" s="18">
        <f t="shared" si="52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V445" s="16"/>
      <c r="AW445" s="18">
        <f t="shared" si="54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66</v>
      </c>
      <c r="O446" s="2">
        <v>120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V446" s="16"/>
      <c r="W446" s="18">
        <f t="shared" si="52"/>
        <v>186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63</v>
      </c>
      <c r="AO446" s="2">
        <v>115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V446" s="16"/>
      <c r="AW446" s="18">
        <f t="shared" si="54"/>
        <v>178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0</v>
      </c>
      <c r="N447" s="2">
        <v>36</v>
      </c>
      <c r="O447" s="2">
        <v>121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V447" s="16"/>
      <c r="W447" s="18">
        <f t="shared" si="52"/>
        <v>157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31</v>
      </c>
      <c r="AO447" s="2">
        <v>106</v>
      </c>
      <c r="AP447" s="2">
        <v>0</v>
      </c>
      <c r="AQ447" s="2">
        <v>0</v>
      </c>
      <c r="AR447" s="2">
        <v>0</v>
      </c>
      <c r="AS447" s="2">
        <v>0</v>
      </c>
      <c r="AT447" s="2">
        <v>0</v>
      </c>
      <c r="AV447" s="16"/>
      <c r="AW447" s="18">
        <f t="shared" si="54"/>
        <v>137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V448" s="16"/>
      <c r="W448" s="18">
        <f t="shared" si="52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  <c r="AV448" s="16"/>
      <c r="AW448" s="18">
        <f t="shared" si="54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0</v>
      </c>
      <c r="M450" s="2">
        <v>116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97</v>
      </c>
      <c r="T450" s="2">
        <v>0</v>
      </c>
      <c r="V450" s="16"/>
      <c r="W450" s="18">
        <f t="shared" si="52"/>
        <v>213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110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93</v>
      </c>
      <c r="AT450" s="2">
        <v>0</v>
      </c>
      <c r="AV450" s="16"/>
      <c r="AW450" s="18">
        <f t="shared" si="54"/>
        <v>203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122</v>
      </c>
      <c r="N451" s="2">
        <v>0</v>
      </c>
      <c r="O451" s="2">
        <v>0</v>
      </c>
      <c r="P451" s="2">
        <v>0</v>
      </c>
      <c r="Q451" s="2">
        <v>0</v>
      </c>
      <c r="R451" s="2">
        <v>193</v>
      </c>
      <c r="S451" s="2">
        <v>0</v>
      </c>
      <c r="T451" s="2">
        <v>0</v>
      </c>
      <c r="V451" s="16"/>
      <c r="W451" s="18">
        <f t="shared" si="52"/>
        <v>315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112</v>
      </c>
      <c r="AN451" s="2">
        <v>0</v>
      </c>
      <c r="AO451" s="2">
        <v>0</v>
      </c>
      <c r="AP451" s="2">
        <v>0</v>
      </c>
      <c r="AQ451" s="2">
        <v>0</v>
      </c>
      <c r="AR451" s="2">
        <v>179</v>
      </c>
      <c r="AS451" s="2">
        <v>0</v>
      </c>
      <c r="AT451" s="2">
        <v>0</v>
      </c>
      <c r="AV451" s="16"/>
      <c r="AW451" s="18">
        <f t="shared" si="54"/>
        <v>291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V452" s="16"/>
      <c r="W452" s="18">
        <f t="shared" si="52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  <c r="AV452" s="16"/>
      <c r="AW452" s="18">
        <f t="shared" si="54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78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V453" s="16"/>
      <c r="W453" s="18">
        <f t="shared" ref="W453:W467" si="59">SUM(K453:V453)</f>
        <v>78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I453" s="16"/>
      <c r="AJ453" s="18">
        <f t="shared" ref="AJ453:AJ467" si="60">SUM(X453:AI453)</f>
        <v>0</v>
      </c>
      <c r="AK453" s="15">
        <v>0</v>
      </c>
      <c r="AL453" s="2">
        <v>0</v>
      </c>
      <c r="AM453" s="2">
        <v>68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  <c r="AV453" s="16"/>
      <c r="AW453" s="18">
        <f t="shared" ref="AW453:AW467" si="61">SUM(AK453:AV453)</f>
        <v>68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I453" s="16"/>
      <c r="BJ453" s="18">
        <f t="shared" ref="BJ453:BJ467" si="62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V453" s="16"/>
      <c r="BW453" s="18">
        <f t="shared" ref="BW453:BW467" si="63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I453" s="16"/>
      <c r="CJ453" s="18">
        <f t="shared" ref="CJ453:CJ467" si="64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V453" s="16"/>
      <c r="CW453" s="18">
        <f t="shared" ref="CW453:CW467" si="65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60</v>
      </c>
      <c r="N454" s="2">
        <v>67</v>
      </c>
      <c r="O454" s="2">
        <v>254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V454" s="16"/>
      <c r="W454" s="18">
        <f t="shared" si="59"/>
        <v>381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I454" s="16"/>
      <c r="AJ454" s="18">
        <f t="shared" si="60"/>
        <v>0</v>
      </c>
      <c r="AK454" s="15">
        <v>0</v>
      </c>
      <c r="AL454" s="2">
        <v>0</v>
      </c>
      <c r="AM454" s="2">
        <v>54</v>
      </c>
      <c r="AN454" s="2">
        <v>56</v>
      </c>
      <c r="AO454" s="2">
        <v>243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V454" s="16"/>
      <c r="AW454" s="18">
        <f t="shared" si="61"/>
        <v>353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I454" s="16"/>
      <c r="BJ454" s="18">
        <f t="shared" si="62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V454" s="16"/>
      <c r="BW454" s="18">
        <f t="shared" si="63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I454" s="16"/>
      <c r="CJ454" s="18">
        <f t="shared" si="64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V454" s="16"/>
      <c r="CW454" s="18">
        <f t="shared" si="65"/>
        <v>0</v>
      </c>
    </row>
    <row r="455" spans="1:101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V455" s="16"/>
      <c r="W455" s="18">
        <f t="shared" si="59"/>
        <v>0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V455" s="16"/>
      <c r="AW455" s="18">
        <f t="shared" si="61"/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12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V456" s="16"/>
      <c r="W456" s="18">
        <f t="shared" si="59"/>
        <v>12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9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V456" s="16"/>
      <c r="AW456" s="18">
        <f t="shared" si="61"/>
        <v>9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3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V457" s="16"/>
      <c r="W457" s="18">
        <f t="shared" si="59"/>
        <v>3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3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V457" s="16"/>
      <c r="AW457" s="18">
        <f t="shared" si="61"/>
        <v>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V458" s="16"/>
      <c r="W458" s="18">
        <f t="shared" si="59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V458" s="16"/>
      <c r="AW458" s="18">
        <f t="shared" si="61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V468" s="16"/>
      <c r="W468" s="18">
        <f>SUM(K940:V940)</f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I468" s="16"/>
      <c r="AJ468" s="18">
        <f>SUM(X940:AI940)</f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V468" s="16"/>
      <c r="AW468" s="18">
        <f>SUM(AK940:AV940)</f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I468" s="16"/>
      <c r="BJ468" s="18">
        <f>SUM(AX940:BI940)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V468" s="16"/>
      <c r="BW468" s="18">
        <f>SUM(BK940:BV940)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I468" s="16"/>
      <c r="CJ468" s="18">
        <f>SUM(BX940:CI940)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V468" s="16"/>
      <c r="CW468" s="18">
        <f>SUM(CK940:CV940)</f>
        <v>0</v>
      </c>
    </row>
    <row r="469" spans="1:101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V469" s="16"/>
      <c r="W469" s="18">
        <f t="shared" ref="W469:W482" si="66">SUM(K469:V469)</f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I469" s="16"/>
      <c r="AJ469" s="18">
        <f t="shared" ref="AJ469:AJ471" si="67">SUM(X469:AI469)</f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  <c r="AV469" s="16"/>
      <c r="AW469" s="18">
        <f t="shared" ref="AW469:AW471" si="68">SUM(AK469:AV469)</f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I469" s="16"/>
      <c r="BJ469" s="18">
        <f t="shared" ref="BJ469:BJ471" si="69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V469" s="16"/>
      <c r="BW469" s="18">
        <f t="shared" ref="BW469:BW471" si="70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I469" s="16"/>
      <c r="CJ469" s="18">
        <f t="shared" ref="CJ469:CJ471" si="71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V469" s="16"/>
      <c r="CW469" s="18">
        <f t="shared" ref="CW469:CW471" si="72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V470" s="16"/>
      <c r="W470" s="18">
        <f t="shared" si="66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2">
        <v>0</v>
      </c>
      <c r="AI470" s="16"/>
      <c r="AJ470" s="18">
        <f t="shared" si="67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V470" s="16"/>
      <c r="AW470" s="18">
        <f t="shared" si="6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I470" s="16"/>
      <c r="BJ470" s="18">
        <f t="shared" si="6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V470" s="16"/>
      <c r="BW470" s="18">
        <f t="shared" si="7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I470" s="16"/>
      <c r="CJ470" s="18">
        <f t="shared" si="7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V470" s="16"/>
      <c r="CW470" s="18">
        <f t="shared" si="72"/>
        <v>0</v>
      </c>
    </row>
    <row r="471" spans="1:101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9</v>
      </c>
      <c r="L471" s="2">
        <v>0</v>
      </c>
      <c r="M471" s="2">
        <v>4</v>
      </c>
      <c r="N471" s="2">
        <v>53</v>
      </c>
      <c r="O471" s="2">
        <v>63</v>
      </c>
      <c r="P471" s="2">
        <v>0</v>
      </c>
      <c r="Q471" s="2">
        <v>59</v>
      </c>
      <c r="R471" s="2">
        <v>51</v>
      </c>
      <c r="S471" s="2">
        <v>6</v>
      </c>
      <c r="T471" s="2">
        <v>17</v>
      </c>
      <c r="V471" s="16"/>
      <c r="W471" s="18">
        <f t="shared" si="66"/>
        <v>262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I471" s="16"/>
      <c r="AJ471" s="18">
        <f t="shared" si="67"/>
        <v>0</v>
      </c>
      <c r="AK471" s="15">
        <v>9</v>
      </c>
      <c r="AL471" s="2">
        <v>0</v>
      </c>
      <c r="AM471" s="2">
        <v>4</v>
      </c>
      <c r="AN471" s="2">
        <v>47</v>
      </c>
      <c r="AO471" s="2">
        <v>61</v>
      </c>
      <c r="AP471" s="2">
        <v>0</v>
      </c>
      <c r="AQ471" s="2">
        <v>53</v>
      </c>
      <c r="AR471" s="2">
        <v>37</v>
      </c>
      <c r="AS471" s="2">
        <v>5</v>
      </c>
      <c r="AT471" s="2">
        <v>17</v>
      </c>
      <c r="AV471" s="16"/>
      <c r="AW471" s="18">
        <f t="shared" si="68"/>
        <v>233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I471" s="16"/>
      <c r="BJ471" s="18">
        <f t="shared" si="6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V471" s="16"/>
      <c r="BW471" s="18">
        <f t="shared" si="7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I471" s="16"/>
      <c r="CJ471" s="18">
        <f t="shared" si="7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V471" s="16"/>
      <c r="CW471" s="18">
        <f t="shared" si="72"/>
        <v>0</v>
      </c>
    </row>
    <row r="472" spans="1:101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299</v>
      </c>
      <c r="L472" s="2">
        <v>120</v>
      </c>
      <c r="M472" s="2">
        <v>63</v>
      </c>
      <c r="N472" s="2">
        <v>35</v>
      </c>
      <c r="O472" s="2">
        <v>23</v>
      </c>
      <c r="P472" s="2">
        <v>16</v>
      </c>
      <c r="Q472" s="2">
        <v>9</v>
      </c>
      <c r="R472" s="2">
        <v>22</v>
      </c>
      <c r="S472" s="2">
        <v>21</v>
      </c>
      <c r="T472" s="2">
        <v>15</v>
      </c>
      <c r="V472" s="16"/>
      <c r="W472" s="18">
        <f t="shared" ref="W472" si="73">SUM(K472:V472)</f>
        <v>623</v>
      </c>
      <c r="X472" s="15">
        <v>9</v>
      </c>
      <c r="Y472" s="2">
        <v>2</v>
      </c>
      <c r="Z472" s="2">
        <v>2</v>
      </c>
      <c r="AA472" s="2">
        <v>0</v>
      </c>
      <c r="AB472" s="2">
        <v>3</v>
      </c>
      <c r="AC472" s="2">
        <v>7</v>
      </c>
      <c r="AD472" s="2">
        <v>4</v>
      </c>
      <c r="AE472" s="2">
        <v>1</v>
      </c>
      <c r="AF472" s="2">
        <v>4</v>
      </c>
      <c r="AG472" s="2">
        <v>2</v>
      </c>
      <c r="AI472" s="16"/>
      <c r="AJ472" s="18">
        <f t="shared" ref="AJ472" si="74">SUM(X472:AI472)</f>
        <v>34</v>
      </c>
      <c r="AK472" s="15">
        <v>280</v>
      </c>
      <c r="AL472" s="2">
        <v>122</v>
      </c>
      <c r="AM472" s="2">
        <v>58</v>
      </c>
      <c r="AN472" s="2">
        <v>33</v>
      </c>
      <c r="AO472" s="2">
        <v>22</v>
      </c>
      <c r="AP472" s="2">
        <v>16</v>
      </c>
      <c r="AQ472" s="2">
        <v>14</v>
      </c>
      <c r="AR472" s="2">
        <v>18</v>
      </c>
      <c r="AS472" s="2">
        <v>14</v>
      </c>
      <c r="AT472" s="2">
        <v>14</v>
      </c>
      <c r="AV472" s="16"/>
      <c r="AW472" s="18">
        <f t="shared" ref="AW472" si="75">SUM(AK472:AV472)</f>
        <v>591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I472" s="16"/>
      <c r="BJ472" s="18">
        <f t="shared" ref="BJ472" si="76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V472" s="16"/>
      <c r="BW472" s="18">
        <f t="shared" ref="BW472" si="77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I472" s="16"/>
      <c r="CJ472" s="18">
        <f t="shared" ref="CJ472" si="78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V472" s="16"/>
      <c r="CW472" s="18">
        <f t="shared" ref="CW472" si="79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V473" s="16"/>
      <c r="W473" s="18">
        <f t="shared" si="66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I473" s="16"/>
      <c r="AJ473" s="18">
        <f t="shared" ref="AJ473" si="80">SUM(X473:AI473)</f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V473" s="16"/>
      <c r="AW473" s="18">
        <f t="shared" ref="AW473" si="81">SUM(AK473:AV473)</f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I473" s="16"/>
      <c r="BJ473" s="18">
        <f t="shared" ref="BJ473" si="82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V473" s="16"/>
      <c r="BW473" s="18">
        <f t="shared" ref="BW473" si="83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I473" s="16"/>
      <c r="CJ473" s="18">
        <f t="shared" ref="CJ473" si="84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V473" s="16"/>
      <c r="CW473" s="18">
        <f t="shared" ref="CW473" si="85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V474" s="16"/>
      <c r="W474" s="18">
        <f t="shared" si="66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I474" s="16"/>
      <c r="AJ474" s="18">
        <f t="shared" ref="AJ474:AJ482" si="86">SUM(X474:AI474)</f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  <c r="AV474" s="16"/>
      <c r="AW474" s="18">
        <f t="shared" ref="AW474:AW482" si="87">SUM(AK474:AV474)</f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I474" s="16"/>
      <c r="BJ474" s="18">
        <f t="shared" ref="BJ474:BJ482" si="88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V474" s="16"/>
      <c r="BW474" s="18">
        <f t="shared" ref="BW474:BW482" si="89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I474" s="16"/>
      <c r="CJ474" s="18">
        <f t="shared" ref="CJ474:CJ482" si="90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V474" s="16"/>
      <c r="CW474" s="18">
        <f t="shared" ref="CW474:CW482" si="91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V475" s="16"/>
      <c r="W475" s="18">
        <f t="shared" si="66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I475" s="16"/>
      <c r="AJ475" s="18">
        <f t="shared" si="86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V475" s="16"/>
      <c r="AW475" s="18">
        <f t="shared" si="87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I475" s="16"/>
      <c r="BJ475" s="18">
        <f t="shared" si="88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V475" s="16"/>
      <c r="BW475" s="18">
        <f t="shared" si="89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I475" s="16"/>
      <c r="CJ475" s="18">
        <f t="shared" si="90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V475" s="16"/>
      <c r="CW475" s="18">
        <f t="shared" si="91"/>
        <v>0</v>
      </c>
    </row>
    <row r="476" spans="1:101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V476" s="16"/>
      <c r="W476" s="18">
        <f t="shared" si="66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I476" s="16"/>
      <c r="AJ476" s="18">
        <f t="shared" si="86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2">
        <v>0</v>
      </c>
      <c r="AV476" s="16"/>
      <c r="AW476" s="18">
        <f t="shared" si="87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I476" s="16"/>
      <c r="BJ476" s="18">
        <f t="shared" si="88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V476" s="16"/>
      <c r="BW476" s="18">
        <f t="shared" si="89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I476" s="16"/>
      <c r="CJ476" s="18">
        <f t="shared" si="90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V476" s="16"/>
      <c r="CW476" s="18">
        <f t="shared" si="91"/>
        <v>0</v>
      </c>
    </row>
    <row r="477" spans="1:101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V477" s="16"/>
      <c r="W477" s="18">
        <f t="shared" si="66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I477" s="16"/>
      <c r="AJ477" s="18">
        <f t="shared" si="86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  <c r="AV477" s="16"/>
      <c r="AW477" s="18">
        <f t="shared" si="87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I477" s="16"/>
      <c r="BJ477" s="18">
        <f t="shared" si="88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V477" s="16"/>
      <c r="BW477" s="18">
        <f t="shared" si="89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I477" s="16"/>
      <c r="CJ477" s="18">
        <f t="shared" si="90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V477" s="16"/>
      <c r="CW477" s="18">
        <f t="shared" si="91"/>
        <v>0</v>
      </c>
    </row>
    <row r="478" spans="1:101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V478" s="16"/>
      <c r="W478" s="18">
        <f t="shared" si="66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I478" s="16"/>
      <c r="AJ478" s="18">
        <f t="shared" si="86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2">
        <v>0</v>
      </c>
      <c r="AV478" s="16"/>
      <c r="AW478" s="18">
        <f t="shared" si="87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I478" s="16"/>
      <c r="BJ478" s="18">
        <f t="shared" si="88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V478" s="16"/>
      <c r="BW478" s="18">
        <f t="shared" si="89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I478" s="16"/>
      <c r="CJ478" s="18">
        <f t="shared" si="90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V478" s="16"/>
      <c r="CW478" s="18">
        <f t="shared" si="91"/>
        <v>0</v>
      </c>
    </row>
    <row r="479" spans="1:101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V479" s="16"/>
      <c r="W479" s="18">
        <f t="shared" si="66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I479" s="16"/>
      <c r="AJ479" s="18">
        <f t="shared" si="86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V479" s="16"/>
      <c r="AW479" s="18">
        <f t="shared" si="87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I479" s="16"/>
      <c r="BJ479" s="18">
        <f t="shared" si="88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V479" s="16"/>
      <c r="BW479" s="18">
        <f t="shared" si="89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I479" s="16"/>
      <c r="CJ479" s="18">
        <f t="shared" si="90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V479" s="16"/>
      <c r="CW479" s="18">
        <f t="shared" si="91"/>
        <v>0</v>
      </c>
    </row>
    <row r="480" spans="1:101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V480" s="16"/>
      <c r="W480" s="18">
        <f t="shared" si="66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I480" s="16"/>
      <c r="AJ480" s="18">
        <f t="shared" si="86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  <c r="AV480" s="16"/>
      <c r="AW480" s="18">
        <f t="shared" si="87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I480" s="16"/>
      <c r="BJ480" s="18">
        <f t="shared" si="88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V480" s="16"/>
      <c r="BW480" s="18">
        <f t="shared" si="89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I480" s="16"/>
      <c r="CJ480" s="18">
        <f t="shared" si="90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V480" s="16"/>
      <c r="CW480" s="18">
        <f t="shared" si="91"/>
        <v>0</v>
      </c>
    </row>
    <row r="481" spans="1:102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V481" s="16"/>
      <c r="W481" s="18">
        <f t="shared" si="66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I481" s="16"/>
      <c r="AJ481" s="18">
        <f t="shared" si="86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2">
        <v>0</v>
      </c>
      <c r="AV481" s="16"/>
      <c r="AW481" s="18">
        <f t="shared" si="87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I481" s="16"/>
      <c r="BJ481" s="18">
        <f t="shared" si="88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V481" s="16"/>
      <c r="BW481" s="18">
        <f t="shared" si="89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I481" s="16"/>
      <c r="CJ481" s="18">
        <f t="shared" si="90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V481" s="16"/>
      <c r="CW481" s="18">
        <f t="shared" si="91"/>
        <v>0</v>
      </c>
    </row>
    <row r="482" spans="1:102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1</v>
      </c>
      <c r="L482" s="2">
        <v>23</v>
      </c>
      <c r="M482" s="2">
        <v>0</v>
      </c>
      <c r="N482" s="2">
        <v>0</v>
      </c>
      <c r="O482" s="2">
        <v>0</v>
      </c>
      <c r="P482" s="2">
        <v>5</v>
      </c>
      <c r="Q482" s="2">
        <v>7</v>
      </c>
      <c r="R482" s="2">
        <v>0</v>
      </c>
      <c r="S482" s="2">
        <v>0</v>
      </c>
      <c r="T482" s="2">
        <v>0</v>
      </c>
      <c r="V482" s="16"/>
      <c r="W482" s="18">
        <f t="shared" si="66"/>
        <v>36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0</v>
      </c>
      <c r="AI482" s="16"/>
      <c r="AJ482" s="18">
        <f t="shared" si="86"/>
        <v>0</v>
      </c>
      <c r="AK482" s="15">
        <v>0</v>
      </c>
      <c r="AL482" s="2">
        <v>15</v>
      </c>
      <c r="AM482" s="2">
        <v>0</v>
      </c>
      <c r="AN482" s="2">
        <v>0</v>
      </c>
      <c r="AO482" s="2">
        <v>0</v>
      </c>
      <c r="AP482" s="2">
        <v>3</v>
      </c>
      <c r="AQ482" s="2">
        <v>6</v>
      </c>
      <c r="AR482" s="2">
        <v>0</v>
      </c>
      <c r="AS482" s="2">
        <v>0</v>
      </c>
      <c r="AT482" s="2">
        <v>0</v>
      </c>
      <c r="AV482" s="16"/>
      <c r="AW482" s="18">
        <f t="shared" si="87"/>
        <v>24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I482" s="16"/>
      <c r="BJ482" s="18">
        <f t="shared" si="88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V482" s="16"/>
      <c r="BW482" s="18">
        <f t="shared" si="89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I482" s="16"/>
      <c r="CJ482" s="18">
        <f t="shared" si="90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V482" s="16"/>
      <c r="CW482" s="18">
        <f t="shared" si="91"/>
        <v>0</v>
      </c>
    </row>
    <row r="483" spans="1:102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V483" s="16"/>
      <c r="W483" s="18">
        <f t="shared" ref="W483:W485" si="92">SUM(K483:V483)</f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I483" s="16"/>
      <c r="AJ483" s="18">
        <f t="shared" ref="AJ483:AJ485" si="93">SUM(X483:AI483)</f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2">
        <v>0</v>
      </c>
      <c r="AV483" s="16"/>
      <c r="AW483" s="18">
        <f t="shared" ref="AW483:AW485" si="94">SUM(AK483:AV483)</f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I483" s="16"/>
      <c r="BJ483" s="18">
        <f t="shared" ref="BJ483:BJ485" si="95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V483" s="16"/>
      <c r="BW483" s="18">
        <f t="shared" ref="BW483:BW485" si="96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I483" s="16"/>
      <c r="CJ483" s="18">
        <f t="shared" ref="CJ483:CJ485" si="97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V483" s="16"/>
      <c r="CW483" s="18">
        <f t="shared" ref="CW483:CW485" si="98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V484" s="16"/>
      <c r="W484" s="18">
        <f t="shared" si="92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I484" s="16"/>
      <c r="AJ484" s="18">
        <f t="shared" si="93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2">
        <v>0</v>
      </c>
      <c r="AV484" s="16"/>
      <c r="AW484" s="18">
        <f t="shared" si="94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I484" s="16"/>
      <c r="BJ484" s="18">
        <f t="shared" si="95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V484" s="16"/>
      <c r="BW484" s="18">
        <f t="shared" si="96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I484" s="16"/>
      <c r="CJ484" s="18">
        <f t="shared" si="97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V484" s="16"/>
      <c r="CW484" s="18">
        <f t="shared" si="98"/>
        <v>0</v>
      </c>
    </row>
    <row r="485" spans="1:102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V485" s="16"/>
      <c r="W485" s="18">
        <f t="shared" si="92"/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2">
        <v>0</v>
      </c>
      <c r="AI485" s="16"/>
      <c r="AJ485" s="18">
        <f t="shared" si="93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T485" s="2">
        <v>0</v>
      </c>
      <c r="AV485" s="16"/>
      <c r="AW485" s="18">
        <f t="shared" si="94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I485" s="16"/>
      <c r="BJ485" s="18">
        <f t="shared" si="95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V485" s="16"/>
      <c r="BW485" s="18">
        <f t="shared" si="96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I485" s="16"/>
      <c r="CJ485" s="18">
        <f t="shared" si="97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V485" s="16"/>
      <c r="CW485" s="18">
        <f t="shared" si="98"/>
        <v>0</v>
      </c>
    </row>
    <row r="486" spans="1:102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34</v>
      </c>
      <c r="R486" s="2">
        <v>0</v>
      </c>
      <c r="S486" s="2">
        <v>0</v>
      </c>
      <c r="T486" s="2">
        <v>0</v>
      </c>
      <c r="V486" s="16"/>
      <c r="W486" s="18">
        <f t="shared" ref="W486:W487" si="99">SUM(K486:V486)</f>
        <v>34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I486" s="16"/>
      <c r="AJ486" s="18">
        <f t="shared" ref="AJ486:AJ487" si="100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31</v>
      </c>
      <c r="AR486" s="2">
        <v>0</v>
      </c>
      <c r="AS486" s="2">
        <v>0</v>
      </c>
      <c r="AT486" s="2">
        <v>0</v>
      </c>
      <c r="AV486" s="16"/>
      <c r="AW486" s="18">
        <f t="shared" ref="AW486:AW487" si="101">SUM(AK486:AV486)</f>
        <v>31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I486" s="16"/>
      <c r="BJ486" s="18">
        <f t="shared" ref="BJ486:BJ487" si="102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V486" s="16"/>
      <c r="BW486" s="18">
        <f t="shared" ref="BW486:BW487" si="103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I486" s="16"/>
      <c r="CJ486" s="18">
        <f t="shared" ref="CJ486:CJ487" si="104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V486" s="16"/>
      <c r="CW486" s="18">
        <f t="shared" ref="CW486:CW487" si="105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V487" s="16"/>
      <c r="W487" s="18">
        <f t="shared" si="99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I487" s="16"/>
      <c r="AJ487" s="18">
        <f t="shared" si="100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2">
        <v>0</v>
      </c>
      <c r="AV487" s="16"/>
      <c r="AW487" s="18">
        <f t="shared" si="101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I487" s="16"/>
      <c r="BJ487" s="18">
        <f t="shared" si="102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V487" s="16"/>
      <c r="BW487" s="18">
        <f t="shared" si="103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I487" s="16"/>
      <c r="CJ487" s="18">
        <f t="shared" si="104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V487" s="16"/>
      <c r="CW487" s="18">
        <f t="shared" si="105"/>
        <v>0</v>
      </c>
    </row>
    <row r="488" spans="1:102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V488" s="16"/>
      <c r="W488" s="18">
        <f t="shared" ref="W488:W491" si="106">SUM(K488:V488)</f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0</v>
      </c>
      <c r="AI488" s="16"/>
      <c r="AJ488" s="18">
        <f t="shared" ref="AJ488:AJ491" si="107">SUM(X488:AI488)</f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  <c r="AV488" s="16"/>
      <c r="AW488" s="18">
        <f t="shared" ref="AW488:AW491" si="108">SUM(AK488:AV488)</f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I488" s="16"/>
      <c r="BJ488" s="18">
        <f t="shared" ref="BJ488:BJ491" si="109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V488" s="16"/>
      <c r="BW488" s="18">
        <f t="shared" ref="BW488:BW491" si="110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I488" s="16"/>
      <c r="CJ488" s="18">
        <f t="shared" ref="CJ488:CJ491" si="111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V488" s="16"/>
      <c r="CW488" s="18">
        <f t="shared" ref="CW488:CW491" si="112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V489" s="16"/>
      <c r="W489" s="18">
        <f t="shared" si="106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0</v>
      </c>
      <c r="AI489" s="16"/>
      <c r="AJ489" s="18">
        <f t="shared" si="107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2">
        <v>0</v>
      </c>
      <c r="AV489" s="16"/>
      <c r="AW489" s="18">
        <f t="shared" si="108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I489" s="16"/>
      <c r="BJ489" s="18">
        <f t="shared" si="109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V489" s="16"/>
      <c r="BW489" s="18">
        <f t="shared" si="110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I489" s="16"/>
      <c r="CJ489" s="18">
        <f t="shared" si="111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V489" s="16"/>
      <c r="CW489" s="18">
        <f t="shared" si="112"/>
        <v>0</v>
      </c>
    </row>
    <row r="490" spans="1:102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557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V490" s="16"/>
      <c r="W490" s="18">
        <f t="shared" si="106"/>
        <v>557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2">
        <v>0</v>
      </c>
      <c r="AI490" s="16"/>
      <c r="AJ490" s="18">
        <f t="shared" si="107"/>
        <v>0</v>
      </c>
      <c r="AK490" s="15">
        <v>0</v>
      </c>
      <c r="AL490" s="2">
        <v>0</v>
      </c>
      <c r="AM490" s="2">
        <v>520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V490" s="16"/>
      <c r="AW490" s="18">
        <f t="shared" si="108"/>
        <v>520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I490" s="16"/>
      <c r="BJ490" s="18">
        <f t="shared" si="109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V490" s="16"/>
      <c r="BW490" s="18">
        <f t="shared" si="110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I490" s="16"/>
      <c r="CJ490" s="18">
        <f t="shared" si="111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V490" s="16"/>
      <c r="CW490" s="18">
        <f t="shared" si="112"/>
        <v>0</v>
      </c>
    </row>
    <row r="491" spans="1:102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V491" s="16"/>
      <c r="W491" s="18">
        <f t="shared" si="10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2">
        <v>0</v>
      </c>
      <c r="AI491" s="16"/>
      <c r="AJ491" s="18">
        <f t="shared" si="107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  <c r="AV491" s="16"/>
      <c r="AW491" s="18">
        <f t="shared" si="108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I491" s="16"/>
      <c r="BJ491" s="18">
        <f t="shared" si="109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V491" s="16"/>
      <c r="BW491" s="18">
        <f t="shared" si="110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I491" s="16"/>
      <c r="CJ491" s="18">
        <f t="shared" si="111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V491" s="16"/>
      <c r="CW491" s="18">
        <f t="shared" si="112"/>
        <v>0</v>
      </c>
    </row>
    <row r="492" spans="1:102" ht="13.05" customHeight="1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V492" s="16"/>
      <c r="W492" s="18">
        <f t="shared" ref="W492" si="113">SUM(K492:V492)</f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2">
        <v>0</v>
      </c>
      <c r="AI492" s="16"/>
      <c r="AJ492" s="18">
        <f t="shared" ref="AJ492" si="114">SUM(X492:AI492)</f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2">
        <v>0</v>
      </c>
      <c r="AV492" s="16"/>
      <c r="AW492" s="18">
        <f t="shared" ref="AW492" si="115">SUM(AK492:AV492)</f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I492" s="16"/>
      <c r="BJ492" s="18">
        <f t="shared" ref="BJ492" si="116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V492" s="16"/>
      <c r="BW492" s="18">
        <f t="shared" ref="BW492" si="117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I492" s="16"/>
      <c r="CJ492" s="18">
        <f t="shared" ref="CJ492" si="118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V492" s="16"/>
      <c r="CW492" s="18">
        <f t="shared" ref="CW492" si="119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V493" s="16"/>
      <c r="W493" s="18">
        <f t="shared" ref="W493:W496" si="120">SUM(K493:V493)</f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I493" s="16"/>
      <c r="AJ493" s="18">
        <f t="shared" ref="AJ493:AJ496" si="121">SUM(X493:AI493)</f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V493" s="16"/>
      <c r="AW493" s="18">
        <f t="shared" ref="AW493:AW496" si="122">SUM(AK493:AV493)</f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I493" s="16"/>
      <c r="BJ493" s="18">
        <f t="shared" ref="BJ493:BJ496" si="123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V493" s="16"/>
      <c r="BW493" s="18">
        <f t="shared" ref="BW493:BW496" si="124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I493" s="16"/>
      <c r="CJ493" s="18">
        <f t="shared" ref="CJ493:CJ496" si="125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V493" s="16"/>
      <c r="CW493" s="18">
        <f t="shared" ref="CW493:CW496" si="126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50</v>
      </c>
      <c r="R494" s="2">
        <v>0</v>
      </c>
      <c r="S494" s="2">
        <v>0</v>
      </c>
      <c r="T494" s="2">
        <v>0</v>
      </c>
      <c r="V494" s="16"/>
      <c r="W494" s="18">
        <f t="shared" si="120"/>
        <v>50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I494" s="16"/>
      <c r="AJ494" s="18">
        <f t="shared" si="12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50</v>
      </c>
      <c r="AR494" s="2">
        <v>0</v>
      </c>
      <c r="AS494" s="2">
        <v>0</v>
      </c>
      <c r="AT494" s="2">
        <v>0</v>
      </c>
      <c r="AV494" s="16"/>
      <c r="AW494" s="18">
        <f t="shared" si="122"/>
        <v>50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I494" s="16"/>
      <c r="BJ494" s="18">
        <f t="shared" si="123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V494" s="16"/>
      <c r="BW494" s="18">
        <f t="shared" si="124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I494" s="16"/>
      <c r="CJ494" s="18">
        <f t="shared" si="125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V494" s="16"/>
      <c r="CW494" s="18">
        <f t="shared" si="126"/>
        <v>0</v>
      </c>
    </row>
    <row r="495" spans="1:102" ht="13.05" customHeight="1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V495" s="16"/>
      <c r="W495" s="18">
        <f t="shared" ref="W495" si="127">SUM(K495:V495)</f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2">
        <v>0</v>
      </c>
      <c r="AI495" s="16"/>
      <c r="AJ495" s="18">
        <f t="shared" ref="AJ495" si="128">SUM(X495:AI495)</f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2">
        <v>0</v>
      </c>
      <c r="AV495" s="16"/>
      <c r="AW495" s="18">
        <f t="shared" ref="AW495" si="129">SUM(AK495:AV495)</f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I495" s="16"/>
      <c r="BJ495" s="18">
        <f t="shared" ref="BJ495" si="130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V495" s="16"/>
      <c r="BW495" s="18">
        <f t="shared" ref="BW495" si="131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I495" s="16"/>
      <c r="CJ495" s="18">
        <f t="shared" ref="CJ495" si="132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V495" s="16"/>
      <c r="CW495" s="18">
        <f t="shared" ref="CW495" si="133">SUM(CK495:CV495)</f>
        <v>0</v>
      </c>
    </row>
    <row r="496" spans="1:102" ht="13.05" customHeight="1" thickBot="1" x14ac:dyDescent="0.25">
      <c r="A496" s="67" t="s">
        <v>6</v>
      </c>
      <c r="B496" s="67" t="s">
        <v>47</v>
      </c>
      <c r="C496" s="93">
        <v>400</v>
      </c>
      <c r="D496" s="67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43">
        <v>0</v>
      </c>
      <c r="K496" s="77">
        <v>0</v>
      </c>
      <c r="L496" s="78">
        <v>0</v>
      </c>
      <c r="M496" s="78">
        <v>0</v>
      </c>
      <c r="N496" s="78">
        <v>0</v>
      </c>
      <c r="O496" s="78">
        <v>0</v>
      </c>
      <c r="P496" s="78">
        <v>0</v>
      </c>
      <c r="Q496" s="78">
        <v>0</v>
      </c>
      <c r="R496" s="78">
        <v>0</v>
      </c>
      <c r="S496" s="78">
        <v>0</v>
      </c>
      <c r="T496" s="78">
        <v>0</v>
      </c>
      <c r="U496" s="78">
        <v>0</v>
      </c>
      <c r="V496" s="79">
        <v>0</v>
      </c>
      <c r="W496" s="80">
        <f t="shared" si="120"/>
        <v>0</v>
      </c>
      <c r="X496" s="77">
        <v>0</v>
      </c>
      <c r="Y496" s="78">
        <v>0</v>
      </c>
      <c r="Z496" s="78">
        <v>0</v>
      </c>
      <c r="AA496" s="78">
        <v>0</v>
      </c>
      <c r="AB496" s="78">
        <v>0</v>
      </c>
      <c r="AC496" s="78">
        <v>0</v>
      </c>
      <c r="AD496" s="78">
        <v>0</v>
      </c>
      <c r="AE496" s="78">
        <v>0</v>
      </c>
      <c r="AF496" s="78">
        <v>0</v>
      </c>
      <c r="AG496" s="78">
        <v>0</v>
      </c>
      <c r="AH496" s="78">
        <v>0</v>
      </c>
      <c r="AI496" s="79">
        <v>0</v>
      </c>
      <c r="AJ496" s="80">
        <f t="shared" si="121"/>
        <v>0</v>
      </c>
      <c r="AK496" s="77">
        <v>0</v>
      </c>
      <c r="AL496" s="78">
        <v>0</v>
      </c>
      <c r="AM496" s="78">
        <v>0</v>
      </c>
      <c r="AN496" s="78">
        <v>0</v>
      </c>
      <c r="AO496" s="78">
        <v>0</v>
      </c>
      <c r="AP496" s="78">
        <v>0</v>
      </c>
      <c r="AQ496" s="78">
        <v>0</v>
      </c>
      <c r="AR496" s="78">
        <v>0</v>
      </c>
      <c r="AS496" s="78">
        <v>0</v>
      </c>
      <c r="AT496" s="78">
        <v>0</v>
      </c>
      <c r="AU496" s="78">
        <v>0</v>
      </c>
      <c r="AV496" s="79">
        <v>0</v>
      </c>
      <c r="AW496" s="80">
        <f t="shared" si="122"/>
        <v>0</v>
      </c>
      <c r="AX496" s="77">
        <v>0</v>
      </c>
      <c r="AY496" s="78">
        <v>0</v>
      </c>
      <c r="AZ496" s="78">
        <v>0</v>
      </c>
      <c r="BA496" s="78">
        <v>0</v>
      </c>
      <c r="BB496" s="78">
        <v>0</v>
      </c>
      <c r="BC496" s="78">
        <v>0</v>
      </c>
      <c r="BD496" s="78">
        <v>0</v>
      </c>
      <c r="BE496" s="78">
        <v>0</v>
      </c>
      <c r="BF496" s="78">
        <v>0</v>
      </c>
      <c r="BG496" s="78">
        <v>0</v>
      </c>
      <c r="BH496" s="78">
        <v>0</v>
      </c>
      <c r="BI496" s="79">
        <v>0</v>
      </c>
      <c r="BJ496" s="80">
        <f t="shared" si="123"/>
        <v>0</v>
      </c>
      <c r="BK496" s="77">
        <v>0</v>
      </c>
      <c r="BL496" s="78">
        <v>0</v>
      </c>
      <c r="BM496" s="78">
        <v>0</v>
      </c>
      <c r="BN496" s="78">
        <v>0</v>
      </c>
      <c r="BO496" s="78">
        <v>0</v>
      </c>
      <c r="BP496" s="78">
        <v>0</v>
      </c>
      <c r="BQ496" s="78">
        <v>0</v>
      </c>
      <c r="BR496" s="78">
        <v>0</v>
      </c>
      <c r="BS496" s="78">
        <v>0</v>
      </c>
      <c r="BT496" s="78">
        <v>0</v>
      </c>
      <c r="BU496" s="78">
        <v>0</v>
      </c>
      <c r="BV496" s="79">
        <v>0</v>
      </c>
      <c r="BW496" s="80">
        <f t="shared" si="124"/>
        <v>0</v>
      </c>
      <c r="BX496" s="77">
        <v>0</v>
      </c>
      <c r="BY496" s="78">
        <v>0</v>
      </c>
      <c r="BZ496" s="78">
        <v>0</v>
      </c>
      <c r="CA496" s="78">
        <v>0</v>
      </c>
      <c r="CB496" s="78">
        <v>0</v>
      </c>
      <c r="CC496" s="78">
        <v>0</v>
      </c>
      <c r="CD496" s="78">
        <v>0</v>
      </c>
      <c r="CE496" s="78">
        <v>0</v>
      </c>
      <c r="CF496" s="78">
        <v>0</v>
      </c>
      <c r="CG496" s="78">
        <v>0</v>
      </c>
      <c r="CH496" s="78">
        <v>0</v>
      </c>
      <c r="CI496" s="79">
        <v>0</v>
      </c>
      <c r="CJ496" s="80">
        <f t="shared" si="125"/>
        <v>0</v>
      </c>
      <c r="CK496" s="77">
        <v>0</v>
      </c>
      <c r="CL496" s="78">
        <v>0</v>
      </c>
      <c r="CM496" s="78">
        <v>0</v>
      </c>
      <c r="CN496" s="78">
        <v>0</v>
      </c>
      <c r="CO496" s="78">
        <v>0</v>
      </c>
      <c r="CP496" s="78">
        <v>0</v>
      </c>
      <c r="CQ496" s="78">
        <v>0</v>
      </c>
      <c r="CR496" s="78">
        <v>0</v>
      </c>
      <c r="CS496" s="78">
        <v>0</v>
      </c>
      <c r="CT496" s="78">
        <v>0</v>
      </c>
      <c r="CU496" s="78">
        <v>0</v>
      </c>
      <c r="CV496" s="79">
        <v>0</v>
      </c>
      <c r="CW496" s="80">
        <f t="shared" si="126"/>
        <v>0</v>
      </c>
    </row>
  </sheetData>
  <autoFilter ref="A6:I496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6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5:W467 W473:W484 W7:W12 W205:W231 W232:W242 W13:W204 W485:W496" formulaRange="1"/>
    <ignoredError sqref="W469:W472" formula="1" formulaRange="1"/>
    <ignoredError sqref="W468 AH472:AJ472 AH469:AJ471 AH468:AJ46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6"/>
  <sheetViews>
    <sheetView showGridLines="0" zoomScale="96" zoomScaleNormal="96" workbookViewId="0">
      <pane xSplit="9" ySplit="6" topLeftCell="J397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57" t="s">
        <v>605</v>
      </c>
      <c r="F2" s="157"/>
      <c r="G2" s="157"/>
      <c r="H2" s="157"/>
      <c r="I2" s="157"/>
    </row>
    <row r="3" spans="1:16" ht="10.199999999999999" thickBot="1" x14ac:dyDescent="0.25">
      <c r="E3" s="157"/>
      <c r="F3" s="157"/>
      <c r="G3" s="157"/>
      <c r="H3" s="157"/>
      <c r="I3" s="157"/>
    </row>
    <row r="4" spans="1:16" ht="15" customHeight="1" thickBot="1" x14ac:dyDescent="0.25">
      <c r="E4" s="157"/>
      <c r="F4" s="157"/>
      <c r="G4" s="157"/>
      <c r="H4" s="157"/>
      <c r="I4" s="157"/>
      <c r="J4" s="171" t="s">
        <v>579</v>
      </c>
      <c r="K4" s="172"/>
      <c r="L4" s="173"/>
      <c r="M4" s="174" t="s">
        <v>567</v>
      </c>
      <c r="N4" s="175"/>
      <c r="O4" s="175"/>
      <c r="P4" s="176"/>
    </row>
    <row r="5" spans="1:16" ht="10.199999999999999" thickBot="1" x14ac:dyDescent="0.25">
      <c r="H5" s="76"/>
      <c r="J5" s="81">
        <f>SUBTOTAL(9,J7:J962)</f>
        <v>13378</v>
      </c>
      <c r="K5" s="82">
        <f>SUBTOTAL(9,K7:K962)</f>
        <v>247</v>
      </c>
      <c r="L5" s="58">
        <f>SUBTOTAL(9,L7:L962)</f>
        <v>12134</v>
      </c>
      <c r="M5" s="81">
        <f>SUBTOTAL(9,M7:M962)</f>
        <v>0</v>
      </c>
      <c r="N5" s="82">
        <f t="shared" ref="N5:P5" si="0">SUBTOTAL(9,N7:N962)</f>
        <v>0</v>
      </c>
      <c r="O5" s="62">
        <f t="shared" si="0"/>
        <v>0</v>
      </c>
      <c r="P5" s="82">
        <f t="shared" si="0"/>
        <v>3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614</v>
      </c>
      <c r="D6" s="37" t="s">
        <v>607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5" t="s">
        <v>572</v>
      </c>
      <c r="K6" s="86" t="s">
        <v>573</v>
      </c>
      <c r="L6" s="87" t="s">
        <v>574</v>
      </c>
      <c r="M6" s="88" t="s">
        <v>575</v>
      </c>
      <c r="N6" s="88" t="s">
        <v>576</v>
      </c>
      <c r="O6" s="88" t="s">
        <v>577</v>
      </c>
      <c r="P6" s="89" t="s">
        <v>578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2025'!H7:W473,16,FALSE)</f>
        <v>0</v>
      </c>
      <c r="K7" s="36">
        <f>VLOOKUP(H7,'Metales Pesados 2025'!H7:AJ473,29,FALSE)</f>
        <v>0</v>
      </c>
      <c r="L7" s="60">
        <f>VLOOKUP(H7,'Metales Pesados 2025'!H7:AW473,42,FALSE)</f>
        <v>0</v>
      </c>
      <c r="M7" s="63">
        <f>VLOOKUP(H7,'Metales Pesados 2025'!H7:BJ473,55,FALSE)</f>
        <v>0</v>
      </c>
      <c r="N7" s="63">
        <f>VLOOKUP(H7,'Metales Pesados 2025'!H7:BW473,68,FALSE)</f>
        <v>0</v>
      </c>
      <c r="O7" s="63">
        <f>VLOOKUP(H7,'Metales Pesados 2025'!H7:CJ473,81,FALSE)</f>
        <v>0</v>
      </c>
      <c r="P7" s="59">
        <f>VLOOKUP(H7,'Metales Pesados 2025'!H7:CW473,94,FALSE)</f>
        <v>1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2025'!H8:W474,16,FALSE)</f>
        <v>4</v>
      </c>
      <c r="K8" s="36">
        <f>VLOOKUP(H8,'Metales Pesados 2025'!H8:AJ474,29,FALSE)</f>
        <v>0</v>
      </c>
      <c r="L8" s="60">
        <f>VLOOKUP(H8,'Metales Pesados 2025'!H8:AW474,42,FALSE)</f>
        <v>4</v>
      </c>
      <c r="M8" s="36">
        <f>VLOOKUP(H8,'Metales Pesados 2025'!H8:BJ474,55,FALSE)</f>
        <v>0</v>
      </c>
      <c r="N8" s="36">
        <f>VLOOKUP(H8,'Metales Pesados 2025'!H8:BW474,68,FALSE)</f>
        <v>0</v>
      </c>
      <c r="O8" s="36">
        <f>VLOOKUP(H8,'Metales Pesados 2025'!H8:CJ474,81,FALSE)</f>
        <v>0</v>
      </c>
      <c r="P8" s="60">
        <f>VLOOKUP(H8,'Metales Pesados 2025'!H8:CW474,94,FALSE)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2025'!H9:W475,16,FALSE)</f>
        <v>0</v>
      </c>
      <c r="K9" s="36">
        <f>VLOOKUP(H9,'Metales Pesados 2025'!H9:AJ475,29,FALSE)</f>
        <v>0</v>
      </c>
      <c r="L9" s="60">
        <f>VLOOKUP(H9,'Metales Pesados 2025'!H9:AW475,42,FALSE)</f>
        <v>0</v>
      </c>
      <c r="M9" s="36">
        <f>VLOOKUP(H9,'Metales Pesados 2025'!H9:BJ475,55,FALSE)</f>
        <v>0</v>
      </c>
      <c r="N9" s="36">
        <f>VLOOKUP(H9,'Metales Pesados 2025'!H9:BW475,68,FALSE)</f>
        <v>0</v>
      </c>
      <c r="O9" s="36">
        <f>VLOOKUP(H9,'Metales Pesados 2025'!H9:CJ475,81,FALSE)</f>
        <v>0</v>
      </c>
      <c r="P9" s="60">
        <f>VLOOKUP(H9,'Metales Pesados 2025'!H9:CW475,94,FALSE)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2025'!H10:W476,16,FALSE)</f>
        <v>300</v>
      </c>
      <c r="K10" s="36">
        <f>VLOOKUP(H10,'Metales Pesados 2025'!H10:AJ476,29,FALSE)</f>
        <v>0</v>
      </c>
      <c r="L10" s="60">
        <f>VLOOKUP(H10,'Metales Pesados 2025'!H10:AW476,42,FALSE)</f>
        <v>256</v>
      </c>
      <c r="M10" s="36">
        <f>VLOOKUP(H10,'Metales Pesados 2025'!H10:BJ476,55,FALSE)</f>
        <v>0</v>
      </c>
      <c r="N10" s="36">
        <f>VLOOKUP(H10,'Metales Pesados 2025'!H10:BW476,68,FALSE)</f>
        <v>0</v>
      </c>
      <c r="O10" s="36">
        <f>VLOOKUP(H10,'Metales Pesados 2025'!H10:CJ476,81,FALSE)</f>
        <v>0</v>
      </c>
      <c r="P10" s="60">
        <f>VLOOKUP(H10,'Metales Pesados 2025'!H10:CW476,94,FALSE)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2025'!H11:W477,16,FALSE)</f>
        <v>0</v>
      </c>
      <c r="K11" s="36">
        <f>VLOOKUP(H11,'Metales Pesados 2025'!H11:AJ477,29,FALSE)</f>
        <v>0</v>
      </c>
      <c r="L11" s="60">
        <f>VLOOKUP(H11,'Metales Pesados 2025'!H11:AW477,42,FALSE)</f>
        <v>0</v>
      </c>
      <c r="M11" s="36">
        <f>VLOOKUP(H11,'Metales Pesados 2025'!H11:BJ477,55,FALSE)</f>
        <v>0</v>
      </c>
      <c r="N11" s="36">
        <f>VLOOKUP(H11,'Metales Pesados 2025'!H11:BW477,68,FALSE)</f>
        <v>0</v>
      </c>
      <c r="O11" s="36">
        <f>VLOOKUP(H11,'Metales Pesados 2025'!H11:CJ477,81,FALSE)</f>
        <v>0</v>
      </c>
      <c r="P11" s="60">
        <f>VLOOKUP(H11,'Metales Pesados 2025'!H11:CW477,94,FALSE)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2025'!H12:W478,16,FALSE)</f>
        <v>0</v>
      </c>
      <c r="K12" s="36">
        <f>VLOOKUP(H12,'Metales Pesados 2025'!H12:AJ478,29,FALSE)</f>
        <v>0</v>
      </c>
      <c r="L12" s="60">
        <f>VLOOKUP(H12,'Metales Pesados 2025'!H12:AW478,42,FALSE)</f>
        <v>0</v>
      </c>
      <c r="M12" s="36">
        <f>VLOOKUP(H12,'Metales Pesados 2025'!H12:BJ478,55,FALSE)</f>
        <v>0</v>
      </c>
      <c r="N12" s="36">
        <f>VLOOKUP(H12,'Metales Pesados 2025'!H12:BW478,68,FALSE)</f>
        <v>0</v>
      </c>
      <c r="O12" s="36">
        <f>VLOOKUP(H12,'Metales Pesados 2025'!H12:CJ478,81,FALSE)</f>
        <v>0</v>
      </c>
      <c r="P12" s="60">
        <f>VLOOKUP(H12,'Metales Pesados 2025'!H12:CW478,94,FALSE)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2025'!H13:W480,16,FALSE)</f>
        <v>0</v>
      </c>
      <c r="K13" s="36">
        <f>VLOOKUP(H13,'Metales Pesados 2025'!H13:AJ480,29,FALSE)</f>
        <v>0</v>
      </c>
      <c r="L13" s="60">
        <f>VLOOKUP(H13,'Metales Pesados 2025'!H13:AW480,42,FALSE)</f>
        <v>0</v>
      </c>
      <c r="M13" s="36">
        <f>VLOOKUP(H13,'Metales Pesados 2025'!H13:BJ480,55,FALSE)</f>
        <v>0</v>
      </c>
      <c r="N13" s="36">
        <f>VLOOKUP(H13,'Metales Pesados 2025'!H13:BW480,68,FALSE)</f>
        <v>0</v>
      </c>
      <c r="O13" s="36">
        <f>VLOOKUP(H13,'Metales Pesados 2025'!H13:CJ480,81,FALSE)</f>
        <v>0</v>
      </c>
      <c r="P13" s="60">
        <f>VLOOKUP(H13,'Metales Pesados 2025'!H13:CW480,94,FALSE)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2025'!H14:W481,16,FALSE)</f>
        <v>0</v>
      </c>
      <c r="K14" s="36">
        <f>VLOOKUP(H14,'Metales Pesados 2025'!H14:AJ481,29,FALSE)</f>
        <v>0</v>
      </c>
      <c r="L14" s="60">
        <f>VLOOKUP(H14,'Metales Pesados 2025'!H14:AW481,42,FALSE)</f>
        <v>0</v>
      </c>
      <c r="M14" s="36">
        <f>VLOOKUP(H14,'Metales Pesados 2025'!H14:BJ481,55,FALSE)</f>
        <v>0</v>
      </c>
      <c r="N14" s="36">
        <f>VLOOKUP(H14,'Metales Pesados 2025'!H14:BW481,68,FALSE)</f>
        <v>0</v>
      </c>
      <c r="O14" s="36">
        <f>VLOOKUP(H14,'Metales Pesados 2025'!H14:CJ481,81,FALSE)</f>
        <v>0</v>
      </c>
      <c r="P14" s="60">
        <f>VLOOKUP(H14,'Metales Pesados 2025'!H14:CW481,94,FALSE)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2025'!H15:W482,16,FALSE)</f>
        <v>0</v>
      </c>
      <c r="K15" s="36">
        <f>VLOOKUP(H15,'Metales Pesados 2025'!H15:AJ482,29,FALSE)</f>
        <v>0</v>
      </c>
      <c r="L15" s="60">
        <f>VLOOKUP(H15,'Metales Pesados 2025'!H15:AW482,42,FALSE)</f>
        <v>0</v>
      </c>
      <c r="M15" s="36">
        <f>VLOOKUP(H15,'Metales Pesados 2025'!H15:BJ482,55,FALSE)</f>
        <v>0</v>
      </c>
      <c r="N15" s="36">
        <f>VLOOKUP(H15,'Metales Pesados 2025'!H15:BW482,68,FALSE)</f>
        <v>0</v>
      </c>
      <c r="O15" s="36">
        <f>VLOOKUP(H15,'Metales Pesados 2025'!H15:CJ482,81,FALSE)</f>
        <v>0</v>
      </c>
      <c r="P15" s="60">
        <f>VLOOKUP(H15,'Metales Pesados 2025'!H15:CW482,94,FALSE)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2025'!H16:W483,16,FALSE)</f>
        <v>0</v>
      </c>
      <c r="K16" s="36">
        <f>VLOOKUP(H16,'Metales Pesados 2025'!H16:AJ483,29,FALSE)</f>
        <v>0</v>
      </c>
      <c r="L16" s="60">
        <f>VLOOKUP(H16,'Metales Pesados 2025'!H16:AW483,42,FALSE)</f>
        <v>0</v>
      </c>
      <c r="M16" s="36">
        <f>VLOOKUP(H16,'Metales Pesados 2025'!H16:BJ483,55,FALSE)</f>
        <v>0</v>
      </c>
      <c r="N16" s="36">
        <f>VLOOKUP(H16,'Metales Pesados 2025'!H16:BW483,68,FALSE)</f>
        <v>0</v>
      </c>
      <c r="O16" s="36">
        <f>VLOOKUP(H16,'Metales Pesados 2025'!H16:CJ483,81,FALSE)</f>
        <v>0</v>
      </c>
      <c r="P16" s="60">
        <f>VLOOKUP(H16,'Metales Pesados 2025'!H16:CW483,94,FALSE)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2025'!H17:W484,16,FALSE)</f>
        <v>0</v>
      </c>
      <c r="K17" s="36">
        <f>VLOOKUP(H17,'Metales Pesados 2025'!H17:AJ484,29,FALSE)</f>
        <v>0</v>
      </c>
      <c r="L17" s="60">
        <f>VLOOKUP(H17,'Metales Pesados 2025'!H17:AW484,42,FALSE)</f>
        <v>0</v>
      </c>
      <c r="M17" s="36">
        <f>VLOOKUP(H17,'Metales Pesados 2025'!H17:BJ484,55,FALSE)</f>
        <v>0</v>
      </c>
      <c r="N17" s="36">
        <f>VLOOKUP(H17,'Metales Pesados 2025'!H17:BW484,68,FALSE)</f>
        <v>0</v>
      </c>
      <c r="O17" s="36">
        <f>VLOOKUP(H17,'Metales Pesados 2025'!H17:CJ484,81,FALSE)</f>
        <v>0</v>
      </c>
      <c r="P17" s="60">
        <f>VLOOKUP(H17,'Metales Pesados 2025'!H17:CW484,94,FALSE)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2025'!H18:W485,16,FALSE)</f>
        <v>0</v>
      </c>
      <c r="K18" s="36">
        <f>VLOOKUP(H18,'Metales Pesados 2025'!H18:AJ485,29,FALSE)</f>
        <v>0</v>
      </c>
      <c r="L18" s="60">
        <f>VLOOKUP(H18,'Metales Pesados 2025'!H18:AW485,42,FALSE)</f>
        <v>0</v>
      </c>
      <c r="M18" s="36">
        <f>VLOOKUP(H18,'Metales Pesados 2025'!H18:BJ485,55,FALSE)</f>
        <v>0</v>
      </c>
      <c r="N18" s="36">
        <f>VLOOKUP(H18,'Metales Pesados 2025'!H18:BW485,68,FALSE)</f>
        <v>0</v>
      </c>
      <c r="O18" s="36">
        <f>VLOOKUP(H18,'Metales Pesados 2025'!H18:CJ485,81,FALSE)</f>
        <v>0</v>
      </c>
      <c r="P18" s="60">
        <f>VLOOKUP(H18,'Metales Pesados 2025'!H18:CW485,94,FALSE)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2025'!H19:W486,16,FALSE)</f>
        <v>0</v>
      </c>
      <c r="K19" s="36">
        <f>VLOOKUP(H19,'Metales Pesados 2025'!H19:AJ486,29,FALSE)</f>
        <v>0</v>
      </c>
      <c r="L19" s="60">
        <f>VLOOKUP(H19,'Metales Pesados 2025'!H19:AW486,42,FALSE)</f>
        <v>0</v>
      </c>
      <c r="M19" s="36">
        <f>VLOOKUP(H19,'Metales Pesados 2025'!H19:BJ486,55,FALSE)</f>
        <v>0</v>
      </c>
      <c r="N19" s="36">
        <f>VLOOKUP(H19,'Metales Pesados 2025'!H19:BW486,68,FALSE)</f>
        <v>0</v>
      </c>
      <c r="O19" s="36">
        <f>VLOOKUP(H19,'Metales Pesados 2025'!H19:CJ486,81,FALSE)</f>
        <v>0</v>
      </c>
      <c r="P19" s="60">
        <f>VLOOKUP(H19,'Metales Pesados 2025'!H19:CW486,94,FALSE)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2025'!H20:W487,16,FALSE)</f>
        <v>0</v>
      </c>
      <c r="K20" s="36">
        <f>VLOOKUP(H20,'Metales Pesados 2025'!H20:AJ487,29,FALSE)</f>
        <v>0</v>
      </c>
      <c r="L20" s="60">
        <f>VLOOKUP(H20,'Metales Pesados 2025'!H20:AW487,42,FALSE)</f>
        <v>0</v>
      </c>
      <c r="M20" s="36">
        <f>VLOOKUP(H20,'Metales Pesados 2025'!H20:BJ487,55,FALSE)</f>
        <v>0</v>
      </c>
      <c r="N20" s="36">
        <f>VLOOKUP(H20,'Metales Pesados 2025'!H20:BW487,68,FALSE)</f>
        <v>0</v>
      </c>
      <c r="O20" s="36">
        <f>VLOOKUP(H20,'Metales Pesados 2025'!H20:CJ487,81,FALSE)</f>
        <v>0</v>
      </c>
      <c r="P20" s="60">
        <f>VLOOKUP(H20,'Metales Pesados 2025'!H20:CW487,94,FALSE)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2025'!H21:W488,16,FALSE)</f>
        <v>107</v>
      </c>
      <c r="K21" s="36">
        <f>VLOOKUP(H21,'Metales Pesados 2025'!H21:AJ488,29,FALSE)</f>
        <v>0</v>
      </c>
      <c r="L21" s="60">
        <f>VLOOKUP(H21,'Metales Pesados 2025'!H21:AW488,42,FALSE)</f>
        <v>98</v>
      </c>
      <c r="M21" s="36">
        <f>VLOOKUP(H21,'Metales Pesados 2025'!H21:BJ488,55,FALSE)</f>
        <v>0</v>
      </c>
      <c r="N21" s="36">
        <f>VLOOKUP(H21,'Metales Pesados 2025'!H21:BW488,68,FALSE)</f>
        <v>0</v>
      </c>
      <c r="O21" s="36">
        <f>VLOOKUP(H21,'Metales Pesados 2025'!H21:CJ488,81,FALSE)</f>
        <v>0</v>
      </c>
      <c r="P21" s="60">
        <f>VLOOKUP(H21,'Metales Pesados 2025'!H21:CW488,94,FALSE)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2025'!H22:W489,16,FALSE)</f>
        <v>0</v>
      </c>
      <c r="K22" s="36">
        <f>VLOOKUP(H22,'Metales Pesados 2025'!H22:AJ489,29,FALSE)</f>
        <v>0</v>
      </c>
      <c r="L22" s="60">
        <f>VLOOKUP(H22,'Metales Pesados 2025'!H22:AW489,42,FALSE)</f>
        <v>0</v>
      </c>
      <c r="M22" s="36">
        <f>VLOOKUP(H22,'Metales Pesados 2025'!H22:BJ489,55,FALSE)</f>
        <v>0</v>
      </c>
      <c r="N22" s="36">
        <f>VLOOKUP(H22,'Metales Pesados 2025'!H22:BW489,68,FALSE)</f>
        <v>0</v>
      </c>
      <c r="O22" s="36">
        <f>VLOOKUP(H22,'Metales Pesados 2025'!H22:CJ489,81,FALSE)</f>
        <v>0</v>
      </c>
      <c r="P22" s="60">
        <f>VLOOKUP(H22,'Metales Pesados 2025'!H22:CW489,94,FALSE)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2025'!H23:W490,16,FALSE)</f>
        <v>33</v>
      </c>
      <c r="K23" s="36">
        <f>VLOOKUP(H23,'Metales Pesados 2025'!H23:AJ490,29,FALSE)</f>
        <v>0</v>
      </c>
      <c r="L23" s="60">
        <f>VLOOKUP(H23,'Metales Pesados 2025'!H23:AW490,42,FALSE)</f>
        <v>28</v>
      </c>
      <c r="M23" s="36">
        <f>VLOOKUP(H23,'Metales Pesados 2025'!H23:BJ490,55,FALSE)</f>
        <v>0</v>
      </c>
      <c r="N23" s="36">
        <f>VLOOKUP(H23,'Metales Pesados 2025'!H23:BW490,68,FALSE)</f>
        <v>0</v>
      </c>
      <c r="O23" s="36">
        <f>VLOOKUP(H23,'Metales Pesados 2025'!H23:CJ490,81,FALSE)</f>
        <v>0</v>
      </c>
      <c r="P23" s="60">
        <f>VLOOKUP(H23,'Metales Pesados 2025'!H23:CW490,94,FALSE)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2025'!H24:W491,16,FALSE)</f>
        <v>0</v>
      </c>
      <c r="K24" s="36">
        <f>VLOOKUP(H24,'Metales Pesados 2025'!H24:AJ491,29,FALSE)</f>
        <v>0</v>
      </c>
      <c r="L24" s="60">
        <f>VLOOKUP(H24,'Metales Pesados 2025'!H24:AW491,42,FALSE)</f>
        <v>0</v>
      </c>
      <c r="M24" s="36">
        <f>VLOOKUP(H24,'Metales Pesados 2025'!H24:BJ491,55,FALSE)</f>
        <v>0</v>
      </c>
      <c r="N24" s="36">
        <f>VLOOKUP(H24,'Metales Pesados 2025'!H24:BW491,68,FALSE)</f>
        <v>0</v>
      </c>
      <c r="O24" s="36">
        <f>VLOOKUP(H24,'Metales Pesados 2025'!H24:CJ491,81,FALSE)</f>
        <v>0</v>
      </c>
      <c r="P24" s="60">
        <f>VLOOKUP(H24,'Metales Pesados 2025'!H24:CW491,94,FALSE)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2025'!H25:W496,16,FALSE)</f>
        <v>344</v>
      </c>
      <c r="K25" s="36">
        <f>VLOOKUP(H25,'Metales Pesados 2025'!H25:AJ496,29,FALSE)</f>
        <v>4</v>
      </c>
      <c r="L25" s="60">
        <f>VLOOKUP(H25,'Metales Pesados 2025'!H25:AW496,42,FALSE)</f>
        <v>331</v>
      </c>
      <c r="M25" s="36">
        <f>VLOOKUP(H25,'Metales Pesados 2025'!H25:BJ496,55,FALSE)</f>
        <v>0</v>
      </c>
      <c r="N25" s="36">
        <f>VLOOKUP(H25,'Metales Pesados 2025'!H25:BW496,68,FALSE)</f>
        <v>0</v>
      </c>
      <c r="O25" s="36">
        <f>VLOOKUP(H25,'Metales Pesados 2025'!H25:CJ496,81,FALSE)</f>
        <v>0</v>
      </c>
      <c r="P25" s="60">
        <f>VLOOKUP(H25,'Metales Pesados 2025'!H25:CW496,94,FALSE)</f>
        <v>0</v>
      </c>
    </row>
    <row r="26" spans="1:16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2025'!H26:W497,16,FALSE)</f>
        <v>4</v>
      </c>
      <c r="K26" s="36">
        <f>VLOOKUP(H26,'Metales Pesados 2025'!H26:AJ497,29,FALSE)</f>
        <v>0</v>
      </c>
      <c r="L26" s="60">
        <f>VLOOKUP(H26,'Metales Pesados 2025'!H26:AW497,42,FALSE)</f>
        <v>3</v>
      </c>
      <c r="M26" s="36">
        <f>VLOOKUP(H26,'Metales Pesados 2025'!H26:BJ497,55,FALSE)</f>
        <v>0</v>
      </c>
      <c r="N26" s="36">
        <f>VLOOKUP(H26,'Metales Pesados 2025'!H26:BW497,68,FALSE)</f>
        <v>0</v>
      </c>
      <c r="O26" s="36">
        <f>VLOOKUP(H26,'Metales Pesados 2025'!H26:CJ497,81,FALSE)</f>
        <v>0</v>
      </c>
      <c r="P26" s="60">
        <f>VLOOKUP(H26,'Metales Pesados 2025'!H26:CW497,94,FALSE)</f>
        <v>0</v>
      </c>
    </row>
    <row r="27" spans="1:16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2025'!H27:W498,16,FALSE)</f>
        <v>0</v>
      </c>
      <c r="K27" s="36">
        <f>VLOOKUP(H27,'Metales Pesados 2025'!H27:AJ498,29,FALSE)</f>
        <v>0</v>
      </c>
      <c r="L27" s="60">
        <f>VLOOKUP(H27,'Metales Pesados 2025'!H27:AW498,42,FALSE)</f>
        <v>0</v>
      </c>
      <c r="M27" s="36">
        <f>VLOOKUP(H27,'Metales Pesados 2025'!H27:BJ498,55,FALSE)</f>
        <v>0</v>
      </c>
      <c r="N27" s="36">
        <f>VLOOKUP(H27,'Metales Pesados 2025'!H27:BW498,68,FALSE)</f>
        <v>0</v>
      </c>
      <c r="O27" s="36">
        <f>VLOOKUP(H27,'Metales Pesados 2025'!H27:CJ498,81,FALSE)</f>
        <v>0</v>
      </c>
      <c r="P27" s="60">
        <f>VLOOKUP(H27,'Metales Pesados 2025'!H27:CW498,94,FALSE)</f>
        <v>0</v>
      </c>
    </row>
    <row r="28" spans="1:16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2025'!H28:W499,16,FALSE)</f>
        <v>0</v>
      </c>
      <c r="K28" s="36">
        <f>VLOOKUP(H28,'Metales Pesados 2025'!H28:AJ499,29,FALSE)</f>
        <v>0</v>
      </c>
      <c r="L28" s="60">
        <f>VLOOKUP(H28,'Metales Pesados 2025'!H28:AW499,42,FALSE)</f>
        <v>0</v>
      </c>
      <c r="M28" s="36">
        <f>VLOOKUP(H28,'Metales Pesados 2025'!H28:BJ499,55,FALSE)</f>
        <v>0</v>
      </c>
      <c r="N28" s="36">
        <f>VLOOKUP(H28,'Metales Pesados 2025'!H28:BW499,68,FALSE)</f>
        <v>0</v>
      </c>
      <c r="O28" s="36">
        <f>VLOOKUP(H28,'Metales Pesados 2025'!H28:CJ499,81,FALSE)</f>
        <v>0</v>
      </c>
      <c r="P28" s="60">
        <f>VLOOKUP(H28,'Metales Pesados 2025'!H28:CW499,94,FALSE)</f>
        <v>0</v>
      </c>
    </row>
    <row r="29" spans="1:16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2025'!H29:W500,16,FALSE)</f>
        <v>0</v>
      </c>
      <c r="K29" s="36">
        <f>VLOOKUP(H29,'Metales Pesados 2025'!H29:AJ500,29,FALSE)</f>
        <v>0</v>
      </c>
      <c r="L29" s="60">
        <f>VLOOKUP(H29,'Metales Pesados 2025'!H29:AW500,42,FALSE)</f>
        <v>0</v>
      </c>
      <c r="M29" s="36">
        <f>VLOOKUP(H29,'Metales Pesados 2025'!H29:BJ500,55,FALSE)</f>
        <v>0</v>
      </c>
      <c r="N29" s="36">
        <f>VLOOKUP(H29,'Metales Pesados 2025'!H29:BW500,68,FALSE)</f>
        <v>0</v>
      </c>
      <c r="O29" s="36">
        <f>VLOOKUP(H29,'Metales Pesados 2025'!H29:CJ500,81,FALSE)</f>
        <v>0</v>
      </c>
      <c r="P29" s="60">
        <f>VLOOKUP(H29,'Metales Pesados 2025'!H29:CW500,94,FALSE)</f>
        <v>0</v>
      </c>
    </row>
    <row r="30" spans="1:16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2025'!H30:W501,16,FALSE)</f>
        <v>1</v>
      </c>
      <c r="K30" s="36">
        <f>VLOOKUP(H30,'Metales Pesados 2025'!H30:AJ501,29,FALSE)</f>
        <v>0</v>
      </c>
      <c r="L30" s="60">
        <f>VLOOKUP(H30,'Metales Pesados 2025'!H30:AW501,42,FALSE)</f>
        <v>1</v>
      </c>
      <c r="M30" s="36">
        <f>VLOOKUP(H30,'Metales Pesados 2025'!H30:BJ501,55,FALSE)</f>
        <v>0</v>
      </c>
      <c r="N30" s="36">
        <f>VLOOKUP(H30,'Metales Pesados 2025'!H30:BW501,68,FALSE)</f>
        <v>0</v>
      </c>
      <c r="O30" s="36">
        <f>VLOOKUP(H30,'Metales Pesados 2025'!H30:CJ501,81,FALSE)</f>
        <v>0</v>
      </c>
      <c r="P30" s="60">
        <f>VLOOKUP(H30,'Metales Pesados 2025'!H30:CW501,94,FALSE)</f>
        <v>0</v>
      </c>
    </row>
    <row r="31" spans="1:16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2025'!H31:W502,16,FALSE)</f>
        <v>0</v>
      </c>
      <c r="K31" s="36">
        <f>VLOOKUP(H31,'Metales Pesados 2025'!H31:AJ502,29,FALSE)</f>
        <v>0</v>
      </c>
      <c r="L31" s="60">
        <f>VLOOKUP(H31,'Metales Pesados 2025'!H31:AW502,42,FALSE)</f>
        <v>0</v>
      </c>
      <c r="M31" s="36">
        <f>VLOOKUP(H31,'Metales Pesados 2025'!H31:BJ502,55,FALSE)</f>
        <v>0</v>
      </c>
      <c r="N31" s="36">
        <f>VLOOKUP(H31,'Metales Pesados 2025'!H31:BW502,68,FALSE)</f>
        <v>0</v>
      </c>
      <c r="O31" s="36">
        <f>VLOOKUP(H31,'Metales Pesados 2025'!H31:CJ502,81,FALSE)</f>
        <v>0</v>
      </c>
      <c r="P31" s="60">
        <f>VLOOKUP(H31,'Metales Pesados 2025'!H31:CW502,94,FALSE)</f>
        <v>0</v>
      </c>
    </row>
    <row r="32" spans="1:16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2025'!H32:W503,16,FALSE)</f>
        <v>0</v>
      </c>
      <c r="K32" s="36">
        <f>VLOOKUP(H32,'Metales Pesados 2025'!H32:AJ503,29,FALSE)</f>
        <v>0</v>
      </c>
      <c r="L32" s="60">
        <f>VLOOKUP(H32,'Metales Pesados 2025'!H32:AW503,42,FALSE)</f>
        <v>0</v>
      </c>
      <c r="M32" s="36">
        <f>VLOOKUP(H32,'Metales Pesados 2025'!H32:BJ503,55,FALSE)</f>
        <v>0</v>
      </c>
      <c r="N32" s="36">
        <f>VLOOKUP(H32,'Metales Pesados 2025'!H32:BW503,68,FALSE)</f>
        <v>0</v>
      </c>
      <c r="O32" s="36">
        <f>VLOOKUP(H32,'Metales Pesados 2025'!H32:CJ503,81,FALSE)</f>
        <v>0</v>
      </c>
      <c r="P32" s="60">
        <f>VLOOKUP(H32,'Metales Pesados 2025'!H32:CW503,94,FALSE)</f>
        <v>0</v>
      </c>
    </row>
    <row r="33" spans="1:16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2025'!H33:W504,16,FALSE)</f>
        <v>0</v>
      </c>
      <c r="K33" s="36">
        <f>VLOOKUP(H33,'Metales Pesados 2025'!H33:AJ504,29,FALSE)</f>
        <v>0</v>
      </c>
      <c r="L33" s="60">
        <f>VLOOKUP(H33,'Metales Pesados 2025'!H33:AW504,42,FALSE)</f>
        <v>0</v>
      </c>
      <c r="M33" s="36">
        <f>VLOOKUP(H33,'Metales Pesados 2025'!H33:BJ504,55,FALSE)</f>
        <v>0</v>
      </c>
      <c r="N33" s="36">
        <f>VLOOKUP(H33,'Metales Pesados 2025'!H33:BW504,68,FALSE)</f>
        <v>0</v>
      </c>
      <c r="O33" s="36">
        <f>VLOOKUP(H33,'Metales Pesados 2025'!H33:CJ504,81,FALSE)</f>
        <v>0</v>
      </c>
      <c r="P33" s="60">
        <f>VLOOKUP(H33,'Metales Pesados 2025'!H33:CW504,94,FALSE)</f>
        <v>0</v>
      </c>
    </row>
    <row r="34" spans="1:16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2025'!H34:W505,16,FALSE)</f>
        <v>0</v>
      </c>
      <c r="K34" s="36">
        <f>VLOOKUP(H34,'Metales Pesados 2025'!H34:AJ505,29,FALSE)</f>
        <v>0</v>
      </c>
      <c r="L34" s="60">
        <f>VLOOKUP(H34,'Metales Pesados 2025'!H34:AW505,42,FALSE)</f>
        <v>0</v>
      </c>
      <c r="M34" s="36">
        <f>VLOOKUP(H34,'Metales Pesados 2025'!H34:BJ505,55,FALSE)</f>
        <v>0</v>
      </c>
      <c r="N34" s="36">
        <f>VLOOKUP(H34,'Metales Pesados 2025'!H34:BW505,68,FALSE)</f>
        <v>0</v>
      </c>
      <c r="O34" s="36">
        <f>VLOOKUP(H34,'Metales Pesados 2025'!H34:CJ505,81,FALSE)</f>
        <v>0</v>
      </c>
      <c r="P34" s="60">
        <f>VLOOKUP(H34,'Metales Pesados 2025'!H34:CW505,94,FALSE)</f>
        <v>0</v>
      </c>
    </row>
    <row r="35" spans="1:16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2025'!H35:W506,16,FALSE)</f>
        <v>0</v>
      </c>
      <c r="K35" s="36">
        <f>VLOOKUP(H35,'Metales Pesados 2025'!H35:AJ506,29,FALSE)</f>
        <v>0</v>
      </c>
      <c r="L35" s="60">
        <f>VLOOKUP(H35,'Metales Pesados 2025'!H35:AW506,42,FALSE)</f>
        <v>0</v>
      </c>
      <c r="M35" s="36">
        <f>VLOOKUP(H35,'Metales Pesados 2025'!H35:BJ506,55,FALSE)</f>
        <v>0</v>
      </c>
      <c r="N35" s="36">
        <f>VLOOKUP(H35,'Metales Pesados 2025'!H35:BW506,68,FALSE)</f>
        <v>0</v>
      </c>
      <c r="O35" s="36">
        <f>VLOOKUP(H35,'Metales Pesados 2025'!H35:CJ506,81,FALSE)</f>
        <v>0</v>
      </c>
      <c r="P35" s="60">
        <f>VLOOKUP(H35,'Metales Pesados 2025'!H35:CW506,94,FALSE)</f>
        <v>0</v>
      </c>
    </row>
    <row r="36" spans="1:16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2025'!H36:W507,16,FALSE)</f>
        <v>0</v>
      </c>
      <c r="K36" s="36">
        <f>VLOOKUP(H36,'Metales Pesados 2025'!H36:AJ507,29,FALSE)</f>
        <v>0</v>
      </c>
      <c r="L36" s="60">
        <f>VLOOKUP(H36,'Metales Pesados 2025'!H36:AW507,42,FALSE)</f>
        <v>0</v>
      </c>
      <c r="M36" s="36">
        <f>VLOOKUP(H36,'Metales Pesados 2025'!H36:BJ507,55,FALSE)</f>
        <v>0</v>
      </c>
      <c r="N36" s="36">
        <f>VLOOKUP(H36,'Metales Pesados 2025'!H36:BW507,68,FALSE)</f>
        <v>0</v>
      </c>
      <c r="O36" s="36">
        <f>VLOOKUP(H36,'Metales Pesados 2025'!H36:CJ507,81,FALSE)</f>
        <v>0</v>
      </c>
      <c r="P36" s="60">
        <f>VLOOKUP(H36,'Metales Pesados 2025'!H36:CW507,94,FALSE)</f>
        <v>0</v>
      </c>
    </row>
    <row r="37" spans="1:16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2025'!H37:W508,16,FALSE)</f>
        <v>0</v>
      </c>
      <c r="K37" s="36">
        <f>VLOOKUP(H37,'Metales Pesados 2025'!H37:AJ508,29,FALSE)</f>
        <v>0</v>
      </c>
      <c r="L37" s="60">
        <f>VLOOKUP(H37,'Metales Pesados 2025'!H37:AW508,42,FALSE)</f>
        <v>0</v>
      </c>
      <c r="M37" s="36">
        <f>VLOOKUP(H37,'Metales Pesados 2025'!H37:BJ508,55,FALSE)</f>
        <v>0</v>
      </c>
      <c r="N37" s="36">
        <f>VLOOKUP(H37,'Metales Pesados 2025'!H37:BW508,68,FALSE)</f>
        <v>0</v>
      </c>
      <c r="O37" s="36">
        <f>VLOOKUP(H37,'Metales Pesados 2025'!H37:CJ508,81,FALSE)</f>
        <v>0</v>
      </c>
      <c r="P37" s="60">
        <f>VLOOKUP(H37,'Metales Pesados 2025'!H37:CW508,94,FALSE)</f>
        <v>0</v>
      </c>
    </row>
    <row r="38" spans="1:16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2025'!H38:W509,16,FALSE)</f>
        <v>0</v>
      </c>
      <c r="K38" s="36">
        <f>VLOOKUP(H38,'Metales Pesados 2025'!H38:AJ509,29,FALSE)</f>
        <v>0</v>
      </c>
      <c r="L38" s="60">
        <f>VLOOKUP(H38,'Metales Pesados 2025'!H38:AW509,42,FALSE)</f>
        <v>0</v>
      </c>
      <c r="M38" s="36">
        <f>VLOOKUP(H38,'Metales Pesados 2025'!H38:BJ509,55,FALSE)</f>
        <v>0</v>
      </c>
      <c r="N38" s="36">
        <f>VLOOKUP(H38,'Metales Pesados 2025'!H38:BW509,68,FALSE)</f>
        <v>0</v>
      </c>
      <c r="O38" s="36">
        <f>VLOOKUP(H38,'Metales Pesados 2025'!H38:CJ509,81,FALSE)</f>
        <v>0</v>
      </c>
      <c r="P38" s="60">
        <f>VLOOKUP(H38,'Metales Pesados 2025'!H38:CW509,94,FALSE)</f>
        <v>0</v>
      </c>
    </row>
    <row r="39" spans="1:16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2025'!H39:W510,16,FALSE)</f>
        <v>0</v>
      </c>
      <c r="K39" s="36">
        <f>VLOOKUP(H39,'Metales Pesados 2025'!H39:AJ510,29,FALSE)</f>
        <v>0</v>
      </c>
      <c r="L39" s="60">
        <f>VLOOKUP(H39,'Metales Pesados 2025'!H39:AW510,42,FALSE)</f>
        <v>0</v>
      </c>
      <c r="M39" s="36">
        <f>VLOOKUP(H39,'Metales Pesados 2025'!H39:BJ510,55,FALSE)</f>
        <v>0</v>
      </c>
      <c r="N39" s="36">
        <f>VLOOKUP(H39,'Metales Pesados 2025'!H39:BW510,68,FALSE)</f>
        <v>0</v>
      </c>
      <c r="O39" s="36">
        <f>VLOOKUP(H39,'Metales Pesados 2025'!H39:CJ510,81,FALSE)</f>
        <v>0</v>
      </c>
      <c r="P39" s="60">
        <f>VLOOKUP(H39,'Metales Pesados 2025'!H39:CW510,94,FALSE)</f>
        <v>0</v>
      </c>
    </row>
    <row r="40" spans="1:16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2025'!H40:W511,16,FALSE)</f>
        <v>0</v>
      </c>
      <c r="K40" s="36">
        <f>VLOOKUP(H40,'Metales Pesados 2025'!H40:AJ511,29,FALSE)</f>
        <v>0</v>
      </c>
      <c r="L40" s="60">
        <f>VLOOKUP(H40,'Metales Pesados 2025'!H40:AW511,42,FALSE)</f>
        <v>0</v>
      </c>
      <c r="M40" s="36">
        <f>VLOOKUP(H40,'Metales Pesados 2025'!H40:BJ511,55,FALSE)</f>
        <v>0</v>
      </c>
      <c r="N40" s="36">
        <f>VLOOKUP(H40,'Metales Pesados 2025'!H40:BW511,68,FALSE)</f>
        <v>0</v>
      </c>
      <c r="O40" s="36">
        <f>VLOOKUP(H40,'Metales Pesados 2025'!H40:CJ511,81,FALSE)</f>
        <v>0</v>
      </c>
      <c r="P40" s="60">
        <f>VLOOKUP(H40,'Metales Pesados 2025'!H40:CW511,94,FALSE)</f>
        <v>0</v>
      </c>
    </row>
    <row r="41" spans="1:16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2025'!H41:W512,16,FALSE)</f>
        <v>0</v>
      </c>
      <c r="K41" s="36">
        <f>VLOOKUP(H41,'Metales Pesados 2025'!H41:AJ512,29,FALSE)</f>
        <v>0</v>
      </c>
      <c r="L41" s="60">
        <f>VLOOKUP(H41,'Metales Pesados 2025'!H41:AW512,42,FALSE)</f>
        <v>0</v>
      </c>
      <c r="M41" s="36">
        <f>VLOOKUP(H41,'Metales Pesados 2025'!H41:BJ512,55,FALSE)</f>
        <v>0</v>
      </c>
      <c r="N41" s="36">
        <f>VLOOKUP(H41,'Metales Pesados 2025'!H41:BW512,68,FALSE)</f>
        <v>0</v>
      </c>
      <c r="O41" s="36">
        <f>VLOOKUP(H41,'Metales Pesados 2025'!H41:CJ512,81,FALSE)</f>
        <v>0</v>
      </c>
      <c r="P41" s="60">
        <f>VLOOKUP(H41,'Metales Pesados 2025'!H41:CW512,94,FALSE)</f>
        <v>0</v>
      </c>
    </row>
    <row r="42" spans="1:16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2025'!H42:W513,16,FALSE)</f>
        <v>0</v>
      </c>
      <c r="K42" s="36">
        <f>VLOOKUP(H42,'Metales Pesados 2025'!H42:AJ513,29,FALSE)</f>
        <v>0</v>
      </c>
      <c r="L42" s="60">
        <f>VLOOKUP(H42,'Metales Pesados 2025'!H42:AW513,42,FALSE)</f>
        <v>0</v>
      </c>
      <c r="M42" s="36">
        <f>VLOOKUP(H42,'Metales Pesados 2025'!H42:BJ513,55,FALSE)</f>
        <v>0</v>
      </c>
      <c r="N42" s="36">
        <f>VLOOKUP(H42,'Metales Pesados 2025'!H42:BW513,68,FALSE)</f>
        <v>0</v>
      </c>
      <c r="O42" s="36">
        <f>VLOOKUP(H42,'Metales Pesados 2025'!H42:CJ513,81,FALSE)</f>
        <v>0</v>
      </c>
      <c r="P42" s="60">
        <f>VLOOKUP(H42,'Metales Pesados 2025'!H42:CW513,94,FALSE)</f>
        <v>0</v>
      </c>
    </row>
    <row r="43" spans="1:16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2025'!H43:W514,16,FALSE)</f>
        <v>0</v>
      </c>
      <c r="K43" s="36">
        <f>VLOOKUP(H43,'Metales Pesados 2025'!H43:AJ514,29,FALSE)</f>
        <v>0</v>
      </c>
      <c r="L43" s="60">
        <f>VLOOKUP(H43,'Metales Pesados 2025'!H43:AW514,42,FALSE)</f>
        <v>0</v>
      </c>
      <c r="M43" s="36">
        <f>VLOOKUP(H43,'Metales Pesados 2025'!H43:BJ514,55,FALSE)</f>
        <v>0</v>
      </c>
      <c r="N43" s="36">
        <f>VLOOKUP(H43,'Metales Pesados 2025'!H43:BW514,68,FALSE)</f>
        <v>0</v>
      </c>
      <c r="O43" s="36">
        <f>VLOOKUP(H43,'Metales Pesados 2025'!H43:CJ514,81,FALSE)</f>
        <v>0</v>
      </c>
      <c r="P43" s="60">
        <f>VLOOKUP(H43,'Metales Pesados 2025'!H43:CW514,94,FALSE)</f>
        <v>0</v>
      </c>
    </row>
    <row r="44" spans="1:16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2025'!H44:W515,16,FALSE)</f>
        <v>0</v>
      </c>
      <c r="K44" s="36">
        <f>VLOOKUP(H44,'Metales Pesados 2025'!H44:AJ515,29,FALSE)</f>
        <v>0</v>
      </c>
      <c r="L44" s="60">
        <f>VLOOKUP(H44,'Metales Pesados 2025'!H44:AW515,42,FALSE)</f>
        <v>0</v>
      </c>
      <c r="M44" s="36">
        <f>VLOOKUP(H44,'Metales Pesados 2025'!H44:BJ515,55,FALSE)</f>
        <v>0</v>
      </c>
      <c r="N44" s="36">
        <f>VLOOKUP(H44,'Metales Pesados 2025'!H44:BW515,68,FALSE)</f>
        <v>0</v>
      </c>
      <c r="O44" s="36">
        <f>VLOOKUP(H44,'Metales Pesados 2025'!H44:CJ515,81,FALSE)</f>
        <v>0</v>
      </c>
      <c r="P44" s="60">
        <f>VLOOKUP(H44,'Metales Pesados 2025'!H44:CW515,94,FALSE)</f>
        <v>0</v>
      </c>
    </row>
    <row r="45" spans="1:16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2025'!H45:W516,16,FALSE)</f>
        <v>0</v>
      </c>
      <c r="K45" s="36">
        <f>VLOOKUP(H45,'Metales Pesados 2025'!H45:AJ516,29,FALSE)</f>
        <v>0</v>
      </c>
      <c r="L45" s="60">
        <f>VLOOKUP(H45,'Metales Pesados 2025'!H45:AW516,42,FALSE)</f>
        <v>0</v>
      </c>
      <c r="M45" s="36">
        <f>VLOOKUP(H45,'Metales Pesados 2025'!H45:BJ516,55,FALSE)</f>
        <v>0</v>
      </c>
      <c r="N45" s="36">
        <f>VLOOKUP(H45,'Metales Pesados 2025'!H45:BW516,68,FALSE)</f>
        <v>0</v>
      </c>
      <c r="O45" s="36">
        <f>VLOOKUP(H45,'Metales Pesados 2025'!H45:CJ516,81,FALSE)</f>
        <v>0</v>
      </c>
      <c r="P45" s="60">
        <f>VLOOKUP(H45,'Metales Pesados 2025'!H45:CW516,94,FALSE)</f>
        <v>0</v>
      </c>
    </row>
    <row r="46" spans="1:16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2025'!H46:W517,16,FALSE)</f>
        <v>1</v>
      </c>
      <c r="K46" s="36">
        <f>VLOOKUP(H46,'Metales Pesados 2025'!H46:AJ517,29,FALSE)</f>
        <v>0</v>
      </c>
      <c r="L46" s="60">
        <f>VLOOKUP(H46,'Metales Pesados 2025'!H46:AW517,42,FALSE)</f>
        <v>1</v>
      </c>
      <c r="M46" s="36">
        <f>VLOOKUP(H46,'Metales Pesados 2025'!H46:BJ517,55,FALSE)</f>
        <v>0</v>
      </c>
      <c r="N46" s="36">
        <f>VLOOKUP(H46,'Metales Pesados 2025'!H46:BW517,68,FALSE)</f>
        <v>0</v>
      </c>
      <c r="O46" s="36">
        <f>VLOOKUP(H46,'Metales Pesados 2025'!H46:CJ517,81,FALSE)</f>
        <v>0</v>
      </c>
      <c r="P46" s="60">
        <f>VLOOKUP(H46,'Metales Pesados 2025'!H46:CW517,94,FALSE)</f>
        <v>0</v>
      </c>
    </row>
    <row r="47" spans="1:16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2025'!H47:W518,16,FALSE)</f>
        <v>38</v>
      </c>
      <c r="K47" s="36">
        <f>VLOOKUP(H47,'Metales Pesados 2025'!H47:AJ518,29,FALSE)</f>
        <v>0</v>
      </c>
      <c r="L47" s="60">
        <f>VLOOKUP(H47,'Metales Pesados 2025'!H47:AW518,42,FALSE)</f>
        <v>31</v>
      </c>
      <c r="M47" s="36">
        <f>VLOOKUP(H47,'Metales Pesados 2025'!H47:BJ518,55,FALSE)</f>
        <v>0</v>
      </c>
      <c r="N47" s="36">
        <f>VLOOKUP(H47,'Metales Pesados 2025'!H47:BW518,68,FALSE)</f>
        <v>0</v>
      </c>
      <c r="O47" s="36">
        <f>VLOOKUP(H47,'Metales Pesados 2025'!H47:CJ518,81,FALSE)</f>
        <v>0</v>
      </c>
      <c r="P47" s="60">
        <f>VLOOKUP(H47,'Metales Pesados 2025'!H47:CW518,94,FALSE)</f>
        <v>0</v>
      </c>
    </row>
    <row r="48" spans="1:16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2025'!H48:W519,16,FALSE)</f>
        <v>0</v>
      </c>
      <c r="K48" s="36">
        <f>VLOOKUP(H48,'Metales Pesados 2025'!H48:AJ519,29,FALSE)</f>
        <v>0</v>
      </c>
      <c r="L48" s="60">
        <f>VLOOKUP(H48,'Metales Pesados 2025'!H48:AW519,42,FALSE)</f>
        <v>0</v>
      </c>
      <c r="M48" s="36">
        <f>VLOOKUP(H48,'Metales Pesados 2025'!H48:BJ519,55,FALSE)</f>
        <v>0</v>
      </c>
      <c r="N48" s="36">
        <f>VLOOKUP(H48,'Metales Pesados 2025'!H48:BW519,68,FALSE)</f>
        <v>0</v>
      </c>
      <c r="O48" s="36">
        <f>VLOOKUP(H48,'Metales Pesados 2025'!H48:CJ519,81,FALSE)</f>
        <v>0</v>
      </c>
      <c r="P48" s="60">
        <f>VLOOKUP(H48,'Metales Pesados 2025'!H48:CW519,94,FALSE)</f>
        <v>0</v>
      </c>
    </row>
    <row r="49" spans="1:16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2025'!H49:W520,16,FALSE)</f>
        <v>0</v>
      </c>
      <c r="K49" s="36">
        <f>VLOOKUP(H49,'Metales Pesados 2025'!H49:AJ520,29,FALSE)</f>
        <v>0</v>
      </c>
      <c r="L49" s="60">
        <f>VLOOKUP(H49,'Metales Pesados 2025'!H49:AW520,42,FALSE)</f>
        <v>0</v>
      </c>
      <c r="M49" s="36">
        <f>VLOOKUP(H49,'Metales Pesados 2025'!H49:BJ520,55,FALSE)</f>
        <v>0</v>
      </c>
      <c r="N49" s="36">
        <f>VLOOKUP(H49,'Metales Pesados 2025'!H49:BW520,68,FALSE)</f>
        <v>0</v>
      </c>
      <c r="O49" s="36">
        <f>VLOOKUP(H49,'Metales Pesados 2025'!H49:CJ520,81,FALSE)</f>
        <v>0</v>
      </c>
      <c r="P49" s="60">
        <f>VLOOKUP(H49,'Metales Pesados 2025'!H49:CW520,94,FALSE)</f>
        <v>0</v>
      </c>
    </row>
    <row r="50" spans="1:16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2025'!H50:W521,16,FALSE)</f>
        <v>0</v>
      </c>
      <c r="K50" s="36">
        <f>VLOOKUP(H50,'Metales Pesados 2025'!H50:AJ521,29,FALSE)</f>
        <v>0</v>
      </c>
      <c r="L50" s="60">
        <f>VLOOKUP(H50,'Metales Pesados 2025'!H50:AW521,42,FALSE)</f>
        <v>0</v>
      </c>
      <c r="M50" s="36">
        <f>VLOOKUP(H50,'Metales Pesados 2025'!H50:BJ521,55,FALSE)</f>
        <v>0</v>
      </c>
      <c r="N50" s="36">
        <f>VLOOKUP(H50,'Metales Pesados 2025'!H50:BW521,68,FALSE)</f>
        <v>0</v>
      </c>
      <c r="O50" s="36">
        <f>VLOOKUP(H50,'Metales Pesados 2025'!H50:CJ521,81,FALSE)</f>
        <v>0</v>
      </c>
      <c r="P50" s="60">
        <f>VLOOKUP(H50,'Metales Pesados 2025'!H50:CW521,94,FALSE)</f>
        <v>0</v>
      </c>
    </row>
    <row r="51" spans="1:16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2025'!H51:W522,16,FALSE)</f>
        <v>0</v>
      </c>
      <c r="K51" s="36">
        <f>VLOOKUP(H51,'Metales Pesados 2025'!H51:AJ522,29,FALSE)</f>
        <v>0</v>
      </c>
      <c r="L51" s="60">
        <f>VLOOKUP(H51,'Metales Pesados 2025'!H51:AW522,42,FALSE)</f>
        <v>0</v>
      </c>
      <c r="M51" s="36">
        <f>VLOOKUP(H51,'Metales Pesados 2025'!H51:BJ522,55,FALSE)</f>
        <v>0</v>
      </c>
      <c r="N51" s="36">
        <f>VLOOKUP(H51,'Metales Pesados 2025'!H51:BW522,68,FALSE)</f>
        <v>0</v>
      </c>
      <c r="O51" s="36">
        <f>VLOOKUP(H51,'Metales Pesados 2025'!H51:CJ522,81,FALSE)</f>
        <v>0</v>
      </c>
      <c r="P51" s="60">
        <f>VLOOKUP(H51,'Metales Pesados 2025'!H51:CW522,94,FALSE)</f>
        <v>0</v>
      </c>
    </row>
    <row r="52" spans="1:16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2025'!H52:W523,16,FALSE)</f>
        <v>0</v>
      </c>
      <c r="K52" s="36">
        <f>VLOOKUP(H52,'Metales Pesados 2025'!H52:AJ523,29,FALSE)</f>
        <v>0</v>
      </c>
      <c r="L52" s="60">
        <f>VLOOKUP(H52,'Metales Pesados 2025'!H52:AW523,42,FALSE)</f>
        <v>0</v>
      </c>
      <c r="M52" s="36">
        <f>VLOOKUP(H52,'Metales Pesados 2025'!H52:BJ523,55,FALSE)</f>
        <v>0</v>
      </c>
      <c r="N52" s="36">
        <f>VLOOKUP(H52,'Metales Pesados 2025'!H52:BW523,68,FALSE)</f>
        <v>0</v>
      </c>
      <c r="O52" s="36">
        <f>VLOOKUP(H52,'Metales Pesados 2025'!H52:CJ523,81,FALSE)</f>
        <v>0</v>
      </c>
      <c r="P52" s="60">
        <f>VLOOKUP(H52,'Metales Pesados 2025'!H52:CW523,94,FALSE)</f>
        <v>0</v>
      </c>
    </row>
    <row r="53" spans="1:16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2025'!H53:W524,16,FALSE)</f>
        <v>0</v>
      </c>
      <c r="K53" s="36">
        <f>VLOOKUP(H53,'Metales Pesados 2025'!H53:AJ524,29,FALSE)</f>
        <v>0</v>
      </c>
      <c r="L53" s="60">
        <f>VLOOKUP(H53,'Metales Pesados 2025'!H53:AW524,42,FALSE)</f>
        <v>0</v>
      </c>
      <c r="M53" s="36">
        <f>VLOOKUP(H53,'Metales Pesados 2025'!H53:BJ524,55,FALSE)</f>
        <v>0</v>
      </c>
      <c r="N53" s="36">
        <f>VLOOKUP(H53,'Metales Pesados 2025'!H53:BW524,68,FALSE)</f>
        <v>0</v>
      </c>
      <c r="O53" s="36">
        <f>VLOOKUP(H53,'Metales Pesados 2025'!H53:CJ524,81,FALSE)</f>
        <v>0</v>
      </c>
      <c r="P53" s="60">
        <f>VLOOKUP(H53,'Metales Pesados 2025'!H53:CW524,94,FALSE)</f>
        <v>0</v>
      </c>
    </row>
    <row r="54" spans="1:16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2025'!H54:W525,16,FALSE)</f>
        <v>0</v>
      </c>
      <c r="K54" s="36">
        <f>VLOOKUP(H54,'Metales Pesados 2025'!H54:AJ525,29,FALSE)</f>
        <v>0</v>
      </c>
      <c r="L54" s="60">
        <f>VLOOKUP(H54,'Metales Pesados 2025'!H54:AW525,42,FALSE)</f>
        <v>0</v>
      </c>
      <c r="M54" s="36">
        <f>VLOOKUP(H54,'Metales Pesados 2025'!H54:BJ525,55,FALSE)</f>
        <v>0</v>
      </c>
      <c r="N54" s="36">
        <f>VLOOKUP(H54,'Metales Pesados 2025'!H54:BW525,68,FALSE)</f>
        <v>0</v>
      </c>
      <c r="O54" s="36">
        <f>VLOOKUP(H54,'Metales Pesados 2025'!H54:CJ525,81,FALSE)</f>
        <v>0</v>
      </c>
      <c r="P54" s="60">
        <f>VLOOKUP(H54,'Metales Pesados 2025'!H54:CW525,94,FALSE)</f>
        <v>0</v>
      </c>
    </row>
    <row r="55" spans="1:16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2025'!H55:W526,16,FALSE)</f>
        <v>0</v>
      </c>
      <c r="K55" s="36">
        <f>VLOOKUP(H55,'Metales Pesados 2025'!H55:AJ526,29,FALSE)</f>
        <v>0</v>
      </c>
      <c r="L55" s="60">
        <f>VLOOKUP(H55,'Metales Pesados 2025'!H55:AW526,42,FALSE)</f>
        <v>0</v>
      </c>
      <c r="M55" s="36">
        <f>VLOOKUP(H55,'Metales Pesados 2025'!H55:BJ526,55,FALSE)</f>
        <v>0</v>
      </c>
      <c r="N55" s="36">
        <f>VLOOKUP(H55,'Metales Pesados 2025'!H55:BW526,68,FALSE)</f>
        <v>0</v>
      </c>
      <c r="O55" s="36">
        <f>VLOOKUP(H55,'Metales Pesados 2025'!H55:CJ526,81,FALSE)</f>
        <v>0</v>
      </c>
      <c r="P55" s="60">
        <f>VLOOKUP(H55,'Metales Pesados 2025'!H55:CW526,94,FALSE)</f>
        <v>0</v>
      </c>
    </row>
    <row r="56" spans="1:16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2025'!H56:W527,16,FALSE)</f>
        <v>0</v>
      </c>
      <c r="K56" s="36">
        <f>VLOOKUP(H56,'Metales Pesados 2025'!H56:AJ527,29,FALSE)</f>
        <v>0</v>
      </c>
      <c r="L56" s="60">
        <f>VLOOKUP(H56,'Metales Pesados 2025'!H56:AW527,42,FALSE)</f>
        <v>0</v>
      </c>
      <c r="M56" s="36">
        <f>VLOOKUP(H56,'Metales Pesados 2025'!H56:BJ527,55,FALSE)</f>
        <v>0</v>
      </c>
      <c r="N56" s="36">
        <f>VLOOKUP(H56,'Metales Pesados 2025'!H56:BW527,68,FALSE)</f>
        <v>0</v>
      </c>
      <c r="O56" s="36">
        <f>VLOOKUP(H56,'Metales Pesados 2025'!H56:CJ527,81,FALSE)</f>
        <v>0</v>
      </c>
      <c r="P56" s="60">
        <f>VLOOKUP(H56,'Metales Pesados 2025'!H56:CW527,94,FALSE)</f>
        <v>0</v>
      </c>
    </row>
    <row r="57" spans="1:16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2025'!H57:W528,16,FALSE)</f>
        <v>17</v>
      </c>
      <c r="K57" s="36">
        <f>VLOOKUP(H57,'Metales Pesados 2025'!H57:AJ528,29,FALSE)</f>
        <v>0</v>
      </c>
      <c r="L57" s="60">
        <f>VLOOKUP(H57,'Metales Pesados 2025'!H57:AW528,42,FALSE)</f>
        <v>16</v>
      </c>
      <c r="M57" s="36">
        <f>VLOOKUP(H57,'Metales Pesados 2025'!H57:BJ528,55,FALSE)</f>
        <v>0</v>
      </c>
      <c r="N57" s="36">
        <f>VLOOKUP(H57,'Metales Pesados 2025'!H57:BW528,68,FALSE)</f>
        <v>0</v>
      </c>
      <c r="O57" s="36">
        <f>VLOOKUP(H57,'Metales Pesados 2025'!H57:CJ528,81,FALSE)</f>
        <v>0</v>
      </c>
      <c r="P57" s="60">
        <f>VLOOKUP(H57,'Metales Pesados 2025'!H57:CW528,94,FALSE)</f>
        <v>0</v>
      </c>
    </row>
    <row r="58" spans="1:16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2025'!H58:W529,16,FALSE)</f>
        <v>1</v>
      </c>
      <c r="K58" s="36">
        <f>VLOOKUP(H58,'Metales Pesados 2025'!H58:AJ529,29,FALSE)</f>
        <v>0</v>
      </c>
      <c r="L58" s="60">
        <f>VLOOKUP(H58,'Metales Pesados 2025'!H58:AW529,42,FALSE)</f>
        <v>1</v>
      </c>
      <c r="M58" s="36">
        <f>VLOOKUP(H58,'Metales Pesados 2025'!H58:BJ529,55,FALSE)</f>
        <v>0</v>
      </c>
      <c r="N58" s="36">
        <f>VLOOKUP(H58,'Metales Pesados 2025'!H58:BW529,68,FALSE)</f>
        <v>0</v>
      </c>
      <c r="O58" s="36">
        <f>VLOOKUP(H58,'Metales Pesados 2025'!H58:CJ529,81,FALSE)</f>
        <v>0</v>
      </c>
      <c r="P58" s="60">
        <f>VLOOKUP(H58,'Metales Pesados 2025'!H58:CW529,94,FALSE)</f>
        <v>0</v>
      </c>
    </row>
    <row r="59" spans="1:16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2025'!H59:W530,16,FALSE)</f>
        <v>2</v>
      </c>
      <c r="K59" s="36">
        <f>VLOOKUP(H59,'Metales Pesados 2025'!H59:AJ530,29,FALSE)</f>
        <v>0</v>
      </c>
      <c r="L59" s="60">
        <f>VLOOKUP(H59,'Metales Pesados 2025'!H59:AW530,42,FALSE)</f>
        <v>2</v>
      </c>
      <c r="M59" s="36">
        <f>VLOOKUP(H59,'Metales Pesados 2025'!H59:BJ530,55,FALSE)</f>
        <v>0</v>
      </c>
      <c r="N59" s="36">
        <f>VLOOKUP(H59,'Metales Pesados 2025'!H59:BW530,68,FALSE)</f>
        <v>0</v>
      </c>
      <c r="O59" s="36">
        <f>VLOOKUP(H59,'Metales Pesados 2025'!H59:CJ530,81,FALSE)</f>
        <v>0</v>
      </c>
      <c r="P59" s="60">
        <f>VLOOKUP(H59,'Metales Pesados 2025'!H59:CW530,94,FALSE)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2025'!H60:W531,16,FALSE)</f>
        <v>0</v>
      </c>
      <c r="K60" s="36">
        <f>VLOOKUP(H60,'Metales Pesados 2025'!H60:AJ531,29,FALSE)</f>
        <v>0</v>
      </c>
      <c r="L60" s="60">
        <f>VLOOKUP(H60,'Metales Pesados 2025'!H60:AW531,42,FALSE)</f>
        <v>0</v>
      </c>
      <c r="M60" s="36">
        <f>VLOOKUP(H60,'Metales Pesados 2025'!H60:BJ531,55,FALSE)</f>
        <v>0</v>
      </c>
      <c r="N60" s="36">
        <f>VLOOKUP(H60,'Metales Pesados 2025'!H60:BW531,68,FALSE)</f>
        <v>0</v>
      </c>
      <c r="O60" s="36">
        <f>VLOOKUP(H60,'Metales Pesados 2025'!H60:CJ531,81,FALSE)</f>
        <v>0</v>
      </c>
      <c r="P60" s="60">
        <f>VLOOKUP(H60,'Metales Pesados 2025'!H60:CW531,94,FALSE)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2025'!H61:W532,16,FALSE)</f>
        <v>0</v>
      </c>
      <c r="K61" s="36">
        <f>VLOOKUP(H61,'Metales Pesados 2025'!H61:AJ532,29,FALSE)</f>
        <v>0</v>
      </c>
      <c r="L61" s="60">
        <f>VLOOKUP(H61,'Metales Pesados 2025'!H61:AW532,42,FALSE)</f>
        <v>0</v>
      </c>
      <c r="M61" s="36">
        <f>VLOOKUP(H61,'Metales Pesados 2025'!H61:BJ532,55,FALSE)</f>
        <v>0</v>
      </c>
      <c r="N61" s="36">
        <f>VLOOKUP(H61,'Metales Pesados 2025'!H61:BW532,68,FALSE)</f>
        <v>0</v>
      </c>
      <c r="O61" s="36">
        <f>VLOOKUP(H61,'Metales Pesados 2025'!H61:CJ532,81,FALSE)</f>
        <v>0</v>
      </c>
      <c r="P61" s="60">
        <f>VLOOKUP(H61,'Metales Pesados 2025'!H61:CW532,94,FALSE)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2025'!H62:W533,16,FALSE)</f>
        <v>0</v>
      </c>
      <c r="K62" s="36">
        <f>VLOOKUP(H62,'Metales Pesados 2025'!H62:AJ533,29,FALSE)</f>
        <v>0</v>
      </c>
      <c r="L62" s="60">
        <f>VLOOKUP(H62,'Metales Pesados 2025'!H62:AW533,42,FALSE)</f>
        <v>0</v>
      </c>
      <c r="M62" s="36">
        <f>VLOOKUP(H62,'Metales Pesados 2025'!H62:BJ533,55,FALSE)</f>
        <v>0</v>
      </c>
      <c r="N62" s="36">
        <f>VLOOKUP(H62,'Metales Pesados 2025'!H62:BW533,68,FALSE)</f>
        <v>0</v>
      </c>
      <c r="O62" s="36">
        <f>VLOOKUP(H62,'Metales Pesados 2025'!H62:CJ533,81,FALSE)</f>
        <v>0</v>
      </c>
      <c r="P62" s="60">
        <f>VLOOKUP(H62,'Metales Pesados 2025'!H62:CW533,94,FALSE)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2025'!H63:W534,16,FALSE)</f>
        <v>0</v>
      </c>
      <c r="K63" s="36">
        <f>VLOOKUP(H63,'Metales Pesados 2025'!H63:AJ534,29,FALSE)</f>
        <v>0</v>
      </c>
      <c r="L63" s="60">
        <f>VLOOKUP(H63,'Metales Pesados 2025'!H63:AW534,42,FALSE)</f>
        <v>0</v>
      </c>
      <c r="M63" s="36">
        <f>VLOOKUP(H63,'Metales Pesados 2025'!H63:BJ534,55,FALSE)</f>
        <v>0</v>
      </c>
      <c r="N63" s="36">
        <f>VLOOKUP(H63,'Metales Pesados 2025'!H63:BW534,68,FALSE)</f>
        <v>0</v>
      </c>
      <c r="O63" s="36">
        <f>VLOOKUP(H63,'Metales Pesados 2025'!H63:CJ534,81,FALSE)</f>
        <v>0</v>
      </c>
      <c r="P63" s="60">
        <f>VLOOKUP(H63,'Metales Pesados 2025'!H63:CW534,94,FALSE)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2025'!H64:W535,16,FALSE)</f>
        <v>16</v>
      </c>
      <c r="K64" s="36">
        <f>VLOOKUP(H64,'Metales Pesados 2025'!H64:AJ535,29,FALSE)</f>
        <v>0</v>
      </c>
      <c r="L64" s="60">
        <f>VLOOKUP(H64,'Metales Pesados 2025'!H64:AW535,42,FALSE)</f>
        <v>16</v>
      </c>
      <c r="M64" s="36">
        <f>VLOOKUP(H64,'Metales Pesados 2025'!H64:BJ535,55,FALSE)</f>
        <v>0</v>
      </c>
      <c r="N64" s="36">
        <f>VLOOKUP(H64,'Metales Pesados 2025'!H64:BW535,68,FALSE)</f>
        <v>0</v>
      </c>
      <c r="O64" s="36">
        <f>VLOOKUP(H64,'Metales Pesados 2025'!H64:CJ535,81,FALSE)</f>
        <v>0</v>
      </c>
      <c r="P64" s="60">
        <f>VLOOKUP(H64,'Metales Pesados 2025'!H64:CW535,94,FALSE)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2025'!H65:W536,16,FALSE)</f>
        <v>0</v>
      </c>
      <c r="K65" s="36">
        <f>VLOOKUP(H65,'Metales Pesados 2025'!H65:AJ536,29,FALSE)</f>
        <v>0</v>
      </c>
      <c r="L65" s="60">
        <f>VLOOKUP(H65,'Metales Pesados 2025'!H65:AW536,42,FALSE)</f>
        <v>0</v>
      </c>
      <c r="M65" s="36">
        <f>VLOOKUP(H65,'Metales Pesados 2025'!H65:BJ536,55,FALSE)</f>
        <v>0</v>
      </c>
      <c r="N65" s="36">
        <f>VLOOKUP(H65,'Metales Pesados 2025'!H65:BW536,68,FALSE)</f>
        <v>0</v>
      </c>
      <c r="O65" s="36">
        <f>VLOOKUP(H65,'Metales Pesados 2025'!H65:CJ536,81,FALSE)</f>
        <v>0</v>
      </c>
      <c r="P65" s="60">
        <f>VLOOKUP(H65,'Metales Pesados 2025'!H65:CW536,94,FALSE)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2025'!H66:W537,16,FALSE)</f>
        <v>1</v>
      </c>
      <c r="K66" s="36">
        <f>VLOOKUP(H66,'Metales Pesados 2025'!H66:AJ537,29,FALSE)</f>
        <v>0</v>
      </c>
      <c r="L66" s="60">
        <f>VLOOKUP(H66,'Metales Pesados 2025'!H66:AW537,42,FALSE)</f>
        <v>1</v>
      </c>
      <c r="M66" s="36">
        <f>VLOOKUP(H66,'Metales Pesados 2025'!H66:BJ537,55,FALSE)</f>
        <v>0</v>
      </c>
      <c r="N66" s="36">
        <f>VLOOKUP(H66,'Metales Pesados 2025'!H66:BW537,68,FALSE)</f>
        <v>0</v>
      </c>
      <c r="O66" s="36">
        <f>VLOOKUP(H66,'Metales Pesados 2025'!H66:CJ537,81,FALSE)</f>
        <v>0</v>
      </c>
      <c r="P66" s="60">
        <f>VLOOKUP(H66,'Metales Pesados 2025'!H66:CW537,94,FALSE)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2025'!H67:W538,16,FALSE)</f>
        <v>19</v>
      </c>
      <c r="K67" s="36">
        <f>VLOOKUP(H67,'Metales Pesados 2025'!H67:AJ538,29,FALSE)</f>
        <v>0</v>
      </c>
      <c r="L67" s="60">
        <f>VLOOKUP(H67,'Metales Pesados 2025'!H67:AW538,42,FALSE)</f>
        <v>19</v>
      </c>
      <c r="M67" s="36">
        <f>VLOOKUP(H67,'Metales Pesados 2025'!H67:BJ538,55,FALSE)</f>
        <v>0</v>
      </c>
      <c r="N67" s="36">
        <f>VLOOKUP(H67,'Metales Pesados 2025'!H67:BW538,68,FALSE)</f>
        <v>0</v>
      </c>
      <c r="O67" s="36">
        <f>VLOOKUP(H67,'Metales Pesados 2025'!H67:CJ538,81,FALSE)</f>
        <v>0</v>
      </c>
      <c r="P67" s="60">
        <f>VLOOKUP(H67,'Metales Pesados 2025'!H67:CW538,94,FALSE)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2025'!H68:W539,16,FALSE)</f>
        <v>58</v>
      </c>
      <c r="K68" s="36">
        <f>VLOOKUP(H68,'Metales Pesados 2025'!H68:AJ539,29,FALSE)</f>
        <v>0</v>
      </c>
      <c r="L68" s="60">
        <f>VLOOKUP(H68,'Metales Pesados 2025'!H68:AW539,42,FALSE)</f>
        <v>58</v>
      </c>
      <c r="M68" s="36">
        <f>VLOOKUP(H68,'Metales Pesados 2025'!H68:BJ539,55,FALSE)</f>
        <v>0</v>
      </c>
      <c r="N68" s="36">
        <f>VLOOKUP(H68,'Metales Pesados 2025'!H68:BW539,68,FALSE)</f>
        <v>0</v>
      </c>
      <c r="O68" s="36">
        <f>VLOOKUP(H68,'Metales Pesados 2025'!H68:CJ539,81,FALSE)</f>
        <v>0</v>
      </c>
      <c r="P68" s="60">
        <f>VLOOKUP(H68,'Metales Pesados 2025'!H68:CW539,94,FALSE)</f>
        <v>0</v>
      </c>
    </row>
    <row r="69" spans="1:16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2025'!H69:W540,16,FALSE)</f>
        <v>2</v>
      </c>
      <c r="K69" s="36">
        <f>VLOOKUP(H69,'Metales Pesados 2025'!H69:AJ540,29,FALSE)</f>
        <v>0</v>
      </c>
      <c r="L69" s="60">
        <f>VLOOKUP(H69,'Metales Pesados 2025'!H69:AW540,42,FALSE)</f>
        <v>1</v>
      </c>
      <c r="M69" s="36">
        <f>VLOOKUP(H69,'Metales Pesados 2025'!H69:BJ540,55,FALSE)</f>
        <v>0</v>
      </c>
      <c r="N69" s="36">
        <f>VLOOKUP(H69,'Metales Pesados 2025'!H69:BW540,68,FALSE)</f>
        <v>0</v>
      </c>
      <c r="O69" s="36">
        <f>VLOOKUP(H69,'Metales Pesados 2025'!H69:CJ540,81,FALSE)</f>
        <v>0</v>
      </c>
      <c r="P69" s="60">
        <f>VLOOKUP(H69,'Metales Pesados 2025'!H69:CW540,94,FALSE)</f>
        <v>0</v>
      </c>
    </row>
    <row r="70" spans="1:16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2025'!H70:W541,16,FALSE)</f>
        <v>0</v>
      </c>
      <c r="K70" s="36">
        <f>VLOOKUP(H70,'Metales Pesados 2025'!H70:AJ541,29,FALSE)</f>
        <v>0</v>
      </c>
      <c r="L70" s="60">
        <f>VLOOKUP(H70,'Metales Pesados 2025'!H70:AW541,42,FALSE)</f>
        <v>0</v>
      </c>
      <c r="M70" s="36">
        <f>VLOOKUP(H70,'Metales Pesados 2025'!H70:BJ541,55,FALSE)</f>
        <v>0</v>
      </c>
      <c r="N70" s="36">
        <f>VLOOKUP(H70,'Metales Pesados 2025'!H70:BW541,68,FALSE)</f>
        <v>0</v>
      </c>
      <c r="O70" s="36">
        <f>VLOOKUP(H70,'Metales Pesados 2025'!H70:CJ541,81,FALSE)</f>
        <v>0</v>
      </c>
      <c r="P70" s="60">
        <f>VLOOKUP(H70,'Metales Pesados 2025'!H70:CW541,94,FALSE)</f>
        <v>0</v>
      </c>
    </row>
    <row r="71" spans="1:16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2025'!H71:W542,16,FALSE)</f>
        <v>0</v>
      </c>
      <c r="K71" s="36">
        <f>VLOOKUP(H71,'Metales Pesados 2025'!H71:AJ542,29,FALSE)</f>
        <v>0</v>
      </c>
      <c r="L71" s="60">
        <f>VLOOKUP(H71,'Metales Pesados 2025'!H71:AW542,42,FALSE)</f>
        <v>0</v>
      </c>
      <c r="M71" s="36">
        <f>VLOOKUP(H71,'Metales Pesados 2025'!H71:BJ542,55,FALSE)</f>
        <v>0</v>
      </c>
      <c r="N71" s="36">
        <f>VLOOKUP(H71,'Metales Pesados 2025'!H71:BW542,68,FALSE)</f>
        <v>0</v>
      </c>
      <c r="O71" s="36">
        <f>VLOOKUP(H71,'Metales Pesados 2025'!H71:CJ542,81,FALSE)</f>
        <v>0</v>
      </c>
      <c r="P71" s="60">
        <f>VLOOKUP(H71,'Metales Pesados 2025'!H71:CW542,94,FALSE)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2025'!H72:W543,16,FALSE)</f>
        <v>0</v>
      </c>
      <c r="K72" s="36">
        <f>VLOOKUP(H72,'Metales Pesados 2025'!H72:AJ543,29,FALSE)</f>
        <v>0</v>
      </c>
      <c r="L72" s="60">
        <f>VLOOKUP(H72,'Metales Pesados 2025'!H72:AW543,42,FALSE)</f>
        <v>0</v>
      </c>
      <c r="M72" s="36">
        <f>VLOOKUP(H72,'Metales Pesados 2025'!H72:BJ543,55,FALSE)</f>
        <v>0</v>
      </c>
      <c r="N72" s="36">
        <f>VLOOKUP(H72,'Metales Pesados 2025'!H72:BW543,68,FALSE)</f>
        <v>0</v>
      </c>
      <c r="O72" s="36">
        <f>VLOOKUP(H72,'Metales Pesados 2025'!H72:CJ543,81,FALSE)</f>
        <v>0</v>
      </c>
      <c r="P72" s="60">
        <f>VLOOKUP(H72,'Metales Pesados 2025'!H72:CW543,94,FALSE)</f>
        <v>0</v>
      </c>
    </row>
    <row r="73" spans="1:16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2025'!H73:W544,16,FALSE)</f>
        <v>0</v>
      </c>
      <c r="K73" s="36">
        <f>VLOOKUP(H73,'Metales Pesados 2025'!H73:AJ544,29,FALSE)</f>
        <v>0</v>
      </c>
      <c r="L73" s="60">
        <f>VLOOKUP(H73,'Metales Pesados 2025'!H73:AW544,42,FALSE)</f>
        <v>0</v>
      </c>
      <c r="M73" s="36">
        <f>VLOOKUP(H73,'Metales Pesados 2025'!H73:BJ544,55,FALSE)</f>
        <v>0</v>
      </c>
      <c r="N73" s="36">
        <f>VLOOKUP(H73,'Metales Pesados 2025'!H73:BW544,68,FALSE)</f>
        <v>0</v>
      </c>
      <c r="O73" s="36">
        <f>VLOOKUP(H73,'Metales Pesados 2025'!H73:CJ544,81,FALSE)</f>
        <v>0</v>
      </c>
      <c r="P73" s="60">
        <f>VLOOKUP(H73,'Metales Pesados 2025'!H73:CW544,94,FALSE)</f>
        <v>0</v>
      </c>
    </row>
    <row r="74" spans="1:16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2025'!H74:W545,16,FALSE)</f>
        <v>0</v>
      </c>
      <c r="K74" s="36">
        <f>VLOOKUP(H74,'Metales Pesados 2025'!H74:AJ545,29,FALSE)</f>
        <v>0</v>
      </c>
      <c r="L74" s="60">
        <f>VLOOKUP(H74,'Metales Pesados 2025'!H74:AW545,42,FALSE)</f>
        <v>0</v>
      </c>
      <c r="M74" s="36">
        <f>VLOOKUP(H74,'Metales Pesados 2025'!H74:BJ545,55,FALSE)</f>
        <v>0</v>
      </c>
      <c r="N74" s="36">
        <f>VLOOKUP(H74,'Metales Pesados 2025'!H74:BW545,68,FALSE)</f>
        <v>0</v>
      </c>
      <c r="O74" s="36">
        <f>VLOOKUP(H74,'Metales Pesados 2025'!H74:CJ545,81,FALSE)</f>
        <v>0</v>
      </c>
      <c r="P74" s="60">
        <f>VLOOKUP(H74,'Metales Pesados 2025'!H74:CW545,94,FALSE)</f>
        <v>0</v>
      </c>
    </row>
    <row r="75" spans="1:16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2025'!H75:W546,16,FALSE)</f>
        <v>0</v>
      </c>
      <c r="K75" s="36">
        <f>VLOOKUP(H75,'Metales Pesados 2025'!H75:AJ546,29,FALSE)</f>
        <v>0</v>
      </c>
      <c r="L75" s="60">
        <f>VLOOKUP(H75,'Metales Pesados 2025'!H75:AW546,42,FALSE)</f>
        <v>0</v>
      </c>
      <c r="M75" s="36">
        <f>VLOOKUP(H75,'Metales Pesados 2025'!H75:BJ546,55,FALSE)</f>
        <v>0</v>
      </c>
      <c r="N75" s="36">
        <f>VLOOKUP(H75,'Metales Pesados 2025'!H75:BW546,68,FALSE)</f>
        <v>0</v>
      </c>
      <c r="O75" s="36">
        <f>VLOOKUP(H75,'Metales Pesados 2025'!H75:CJ546,81,FALSE)</f>
        <v>0</v>
      </c>
      <c r="P75" s="60">
        <f>VLOOKUP(H75,'Metales Pesados 2025'!H75:CW546,94,FALSE)</f>
        <v>0</v>
      </c>
    </row>
    <row r="76" spans="1:16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2025'!H76:W547,16,FALSE)</f>
        <v>0</v>
      </c>
      <c r="K76" s="36">
        <f>VLOOKUP(H76,'Metales Pesados 2025'!H76:AJ547,29,FALSE)</f>
        <v>0</v>
      </c>
      <c r="L76" s="60">
        <f>VLOOKUP(H76,'Metales Pesados 2025'!H76:AW547,42,FALSE)</f>
        <v>0</v>
      </c>
      <c r="M76" s="36">
        <f>VLOOKUP(H76,'Metales Pesados 2025'!H76:BJ547,55,FALSE)</f>
        <v>0</v>
      </c>
      <c r="N76" s="36">
        <f>VLOOKUP(H76,'Metales Pesados 2025'!H76:BW547,68,FALSE)</f>
        <v>0</v>
      </c>
      <c r="O76" s="36">
        <f>VLOOKUP(H76,'Metales Pesados 2025'!H76:CJ547,81,FALSE)</f>
        <v>0</v>
      </c>
      <c r="P76" s="60">
        <f>VLOOKUP(H76,'Metales Pesados 2025'!H76:CW547,94,FALSE)</f>
        <v>0</v>
      </c>
    </row>
    <row r="77" spans="1:16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2025'!H77:W548,16,FALSE)</f>
        <v>0</v>
      </c>
      <c r="K77" s="36">
        <f>VLOOKUP(H77,'Metales Pesados 2025'!H77:AJ548,29,FALSE)</f>
        <v>0</v>
      </c>
      <c r="L77" s="60">
        <f>VLOOKUP(H77,'Metales Pesados 2025'!H77:AW548,42,FALSE)</f>
        <v>0</v>
      </c>
      <c r="M77" s="36">
        <f>VLOOKUP(H77,'Metales Pesados 2025'!H77:BJ548,55,FALSE)</f>
        <v>0</v>
      </c>
      <c r="N77" s="36">
        <f>VLOOKUP(H77,'Metales Pesados 2025'!H77:BW548,68,FALSE)</f>
        <v>0</v>
      </c>
      <c r="O77" s="36">
        <f>VLOOKUP(H77,'Metales Pesados 2025'!H77:CJ548,81,FALSE)</f>
        <v>0</v>
      </c>
      <c r="P77" s="60">
        <f>VLOOKUP(H77,'Metales Pesados 2025'!H77:CW548,94,FALSE)</f>
        <v>0</v>
      </c>
    </row>
    <row r="78" spans="1:16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2025'!H78:W549,16,FALSE)</f>
        <v>0</v>
      </c>
      <c r="K78" s="36">
        <f>VLOOKUP(H78,'Metales Pesados 2025'!H78:AJ549,29,FALSE)</f>
        <v>0</v>
      </c>
      <c r="L78" s="60">
        <f>VLOOKUP(H78,'Metales Pesados 2025'!H78:AW549,42,FALSE)</f>
        <v>0</v>
      </c>
      <c r="M78" s="36">
        <f>VLOOKUP(H78,'Metales Pesados 2025'!H78:BJ549,55,FALSE)</f>
        <v>0</v>
      </c>
      <c r="N78" s="36">
        <f>VLOOKUP(H78,'Metales Pesados 2025'!H78:BW549,68,FALSE)</f>
        <v>0</v>
      </c>
      <c r="O78" s="36">
        <f>VLOOKUP(H78,'Metales Pesados 2025'!H78:CJ549,81,FALSE)</f>
        <v>0</v>
      </c>
      <c r="P78" s="60">
        <f>VLOOKUP(H78,'Metales Pesados 2025'!H78:CW549,94,FALSE)</f>
        <v>0</v>
      </c>
    </row>
    <row r="79" spans="1:16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2025'!H79:W550,16,FALSE)</f>
        <v>0</v>
      </c>
      <c r="K79" s="36">
        <f>VLOOKUP(H79,'Metales Pesados 2025'!H79:AJ550,29,FALSE)</f>
        <v>0</v>
      </c>
      <c r="L79" s="60">
        <f>VLOOKUP(H79,'Metales Pesados 2025'!H79:AW550,42,FALSE)</f>
        <v>0</v>
      </c>
      <c r="M79" s="36">
        <f>VLOOKUP(H79,'Metales Pesados 2025'!H79:BJ550,55,FALSE)</f>
        <v>0</v>
      </c>
      <c r="N79" s="36">
        <f>VLOOKUP(H79,'Metales Pesados 2025'!H79:BW550,68,FALSE)</f>
        <v>0</v>
      </c>
      <c r="O79" s="36">
        <f>VLOOKUP(H79,'Metales Pesados 2025'!H79:CJ550,81,FALSE)</f>
        <v>0</v>
      </c>
      <c r="P79" s="60">
        <f>VLOOKUP(H79,'Metales Pesados 2025'!H79:CW550,94,FALSE)</f>
        <v>0</v>
      </c>
    </row>
    <row r="80" spans="1:16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2025'!H80:W551,16,FALSE)</f>
        <v>0</v>
      </c>
      <c r="K80" s="36">
        <f>VLOOKUP(H80,'Metales Pesados 2025'!H80:AJ551,29,FALSE)</f>
        <v>0</v>
      </c>
      <c r="L80" s="60">
        <f>VLOOKUP(H80,'Metales Pesados 2025'!H80:AW551,42,FALSE)</f>
        <v>0</v>
      </c>
      <c r="M80" s="36">
        <f>VLOOKUP(H80,'Metales Pesados 2025'!H80:BJ551,55,FALSE)</f>
        <v>0</v>
      </c>
      <c r="N80" s="36">
        <f>VLOOKUP(H80,'Metales Pesados 2025'!H80:BW551,68,FALSE)</f>
        <v>0</v>
      </c>
      <c r="O80" s="36">
        <f>VLOOKUP(H80,'Metales Pesados 2025'!H80:CJ551,81,FALSE)</f>
        <v>0</v>
      </c>
      <c r="P80" s="60">
        <f>VLOOKUP(H80,'Metales Pesados 2025'!H80:CW551,94,FALSE)</f>
        <v>0</v>
      </c>
    </row>
    <row r="81" spans="1:16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2025'!H81:W552,16,FALSE)</f>
        <v>0</v>
      </c>
      <c r="K81" s="36">
        <f>VLOOKUP(H81,'Metales Pesados 2025'!H81:AJ552,29,FALSE)</f>
        <v>0</v>
      </c>
      <c r="L81" s="60">
        <f>VLOOKUP(H81,'Metales Pesados 2025'!H81:AW552,42,FALSE)</f>
        <v>0</v>
      </c>
      <c r="M81" s="36">
        <f>VLOOKUP(H81,'Metales Pesados 2025'!H81:BJ552,55,FALSE)</f>
        <v>0</v>
      </c>
      <c r="N81" s="36">
        <f>VLOOKUP(H81,'Metales Pesados 2025'!H81:BW552,68,FALSE)</f>
        <v>0</v>
      </c>
      <c r="O81" s="36">
        <f>VLOOKUP(H81,'Metales Pesados 2025'!H81:CJ552,81,FALSE)</f>
        <v>0</v>
      </c>
      <c r="P81" s="60">
        <f>VLOOKUP(H81,'Metales Pesados 2025'!H81:CW552,94,FALSE)</f>
        <v>0</v>
      </c>
    </row>
    <row r="82" spans="1:16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2025'!H82:W553,16,FALSE)</f>
        <v>0</v>
      </c>
      <c r="K82" s="36">
        <f>VLOOKUP(H82,'Metales Pesados 2025'!H82:AJ553,29,FALSE)</f>
        <v>0</v>
      </c>
      <c r="L82" s="60">
        <f>VLOOKUP(H82,'Metales Pesados 2025'!H82:AW553,42,FALSE)</f>
        <v>0</v>
      </c>
      <c r="M82" s="36">
        <f>VLOOKUP(H82,'Metales Pesados 2025'!H82:BJ553,55,FALSE)</f>
        <v>0</v>
      </c>
      <c r="N82" s="36">
        <f>VLOOKUP(H82,'Metales Pesados 2025'!H82:BW553,68,FALSE)</f>
        <v>0</v>
      </c>
      <c r="O82" s="36">
        <f>VLOOKUP(H82,'Metales Pesados 2025'!H82:CJ553,81,FALSE)</f>
        <v>0</v>
      </c>
      <c r="P82" s="60">
        <f>VLOOKUP(H82,'Metales Pesados 2025'!H82:CW553,94,FALSE)</f>
        <v>0</v>
      </c>
    </row>
    <row r="83" spans="1:16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2025'!H83:W554,16,FALSE)</f>
        <v>0</v>
      </c>
      <c r="K83" s="36">
        <f>VLOOKUP(H83,'Metales Pesados 2025'!H83:AJ554,29,FALSE)</f>
        <v>0</v>
      </c>
      <c r="L83" s="60">
        <f>VLOOKUP(H83,'Metales Pesados 2025'!H83:AW554,42,FALSE)</f>
        <v>0</v>
      </c>
      <c r="M83" s="36">
        <f>VLOOKUP(H83,'Metales Pesados 2025'!H83:BJ554,55,FALSE)</f>
        <v>0</v>
      </c>
      <c r="N83" s="36">
        <f>VLOOKUP(H83,'Metales Pesados 2025'!H83:BW554,68,FALSE)</f>
        <v>0</v>
      </c>
      <c r="O83" s="36">
        <f>VLOOKUP(H83,'Metales Pesados 2025'!H83:CJ554,81,FALSE)</f>
        <v>0</v>
      </c>
      <c r="P83" s="60">
        <f>VLOOKUP(H83,'Metales Pesados 2025'!H83:CW554,94,FALSE)</f>
        <v>0</v>
      </c>
    </row>
    <row r="84" spans="1:16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2025'!H84:W555,16,FALSE)</f>
        <v>0</v>
      </c>
      <c r="K84" s="36">
        <f>VLOOKUP(H84,'Metales Pesados 2025'!H84:AJ555,29,FALSE)</f>
        <v>0</v>
      </c>
      <c r="L84" s="60">
        <f>VLOOKUP(H84,'Metales Pesados 2025'!H84:AW555,42,FALSE)</f>
        <v>0</v>
      </c>
      <c r="M84" s="36">
        <f>VLOOKUP(H84,'Metales Pesados 2025'!H84:BJ555,55,FALSE)</f>
        <v>0</v>
      </c>
      <c r="N84" s="36">
        <f>VLOOKUP(H84,'Metales Pesados 2025'!H84:BW555,68,FALSE)</f>
        <v>0</v>
      </c>
      <c r="O84" s="36">
        <f>VLOOKUP(H84,'Metales Pesados 2025'!H84:CJ555,81,FALSE)</f>
        <v>0</v>
      </c>
      <c r="P84" s="60">
        <f>VLOOKUP(H84,'Metales Pesados 2025'!H84:CW555,94,FALSE)</f>
        <v>0</v>
      </c>
    </row>
    <row r="85" spans="1:16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2025'!H85:W556,16,FALSE)</f>
        <v>0</v>
      </c>
      <c r="K85" s="36">
        <f>VLOOKUP(H85,'Metales Pesados 2025'!H85:AJ556,29,FALSE)</f>
        <v>0</v>
      </c>
      <c r="L85" s="60">
        <f>VLOOKUP(H85,'Metales Pesados 2025'!H85:AW556,42,FALSE)</f>
        <v>0</v>
      </c>
      <c r="M85" s="36">
        <f>VLOOKUP(H85,'Metales Pesados 2025'!H85:BJ556,55,FALSE)</f>
        <v>0</v>
      </c>
      <c r="N85" s="36">
        <f>VLOOKUP(H85,'Metales Pesados 2025'!H85:BW556,68,FALSE)</f>
        <v>0</v>
      </c>
      <c r="O85" s="36">
        <f>VLOOKUP(H85,'Metales Pesados 2025'!H85:CJ556,81,FALSE)</f>
        <v>0</v>
      </c>
      <c r="P85" s="60">
        <f>VLOOKUP(H85,'Metales Pesados 2025'!H85:CW556,94,FALSE)</f>
        <v>0</v>
      </c>
    </row>
    <row r="86" spans="1:16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2025'!H86:W557,16,FALSE)</f>
        <v>0</v>
      </c>
      <c r="K86" s="36">
        <f>VLOOKUP(H86,'Metales Pesados 2025'!H86:AJ557,29,FALSE)</f>
        <v>0</v>
      </c>
      <c r="L86" s="60">
        <f>VLOOKUP(H86,'Metales Pesados 2025'!H86:AW557,42,FALSE)</f>
        <v>0</v>
      </c>
      <c r="M86" s="36">
        <f>VLOOKUP(H86,'Metales Pesados 2025'!H86:BJ557,55,FALSE)</f>
        <v>0</v>
      </c>
      <c r="N86" s="36">
        <f>VLOOKUP(H86,'Metales Pesados 2025'!H86:BW557,68,FALSE)</f>
        <v>0</v>
      </c>
      <c r="O86" s="36">
        <f>VLOOKUP(H86,'Metales Pesados 2025'!H86:CJ557,81,FALSE)</f>
        <v>0</v>
      </c>
      <c r="P86" s="60">
        <f>VLOOKUP(H86,'Metales Pesados 2025'!H86:CW557,94,FALSE)</f>
        <v>0</v>
      </c>
    </row>
    <row r="87" spans="1:16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2025'!H87:W558,16,FALSE)</f>
        <v>0</v>
      </c>
      <c r="K87" s="36">
        <f>VLOOKUP(H87,'Metales Pesados 2025'!H87:AJ558,29,FALSE)</f>
        <v>0</v>
      </c>
      <c r="L87" s="60">
        <f>VLOOKUP(H87,'Metales Pesados 2025'!H87:AW558,42,FALSE)</f>
        <v>0</v>
      </c>
      <c r="M87" s="36">
        <f>VLOOKUP(H87,'Metales Pesados 2025'!H87:BJ558,55,FALSE)</f>
        <v>0</v>
      </c>
      <c r="N87" s="36">
        <f>VLOOKUP(H87,'Metales Pesados 2025'!H87:BW558,68,FALSE)</f>
        <v>0</v>
      </c>
      <c r="O87" s="36">
        <f>VLOOKUP(H87,'Metales Pesados 2025'!H87:CJ558,81,FALSE)</f>
        <v>0</v>
      </c>
      <c r="P87" s="60">
        <f>VLOOKUP(H87,'Metales Pesados 2025'!H87:CW558,94,FALSE)</f>
        <v>0</v>
      </c>
    </row>
    <row r="88" spans="1:16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2025'!H88:W559,16,FALSE)</f>
        <v>0</v>
      </c>
      <c r="K88" s="36">
        <f>VLOOKUP(H88,'Metales Pesados 2025'!H88:AJ559,29,FALSE)</f>
        <v>0</v>
      </c>
      <c r="L88" s="60">
        <f>VLOOKUP(H88,'Metales Pesados 2025'!H88:AW559,42,FALSE)</f>
        <v>0</v>
      </c>
      <c r="M88" s="36">
        <f>VLOOKUP(H88,'Metales Pesados 2025'!H88:BJ559,55,FALSE)</f>
        <v>0</v>
      </c>
      <c r="N88" s="36">
        <f>VLOOKUP(H88,'Metales Pesados 2025'!H88:BW559,68,FALSE)</f>
        <v>0</v>
      </c>
      <c r="O88" s="36">
        <f>VLOOKUP(H88,'Metales Pesados 2025'!H88:CJ559,81,FALSE)</f>
        <v>0</v>
      </c>
      <c r="P88" s="60">
        <f>VLOOKUP(H88,'Metales Pesados 2025'!H88:CW559,94,FALSE)</f>
        <v>0</v>
      </c>
    </row>
    <row r="89" spans="1:16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2025'!H89:W560,16,FALSE)</f>
        <v>0</v>
      </c>
      <c r="K89" s="36">
        <f>VLOOKUP(H89,'Metales Pesados 2025'!H89:AJ560,29,FALSE)</f>
        <v>0</v>
      </c>
      <c r="L89" s="60">
        <f>VLOOKUP(H89,'Metales Pesados 2025'!H89:AW560,42,FALSE)</f>
        <v>0</v>
      </c>
      <c r="M89" s="36">
        <f>VLOOKUP(H89,'Metales Pesados 2025'!H89:BJ560,55,FALSE)</f>
        <v>0</v>
      </c>
      <c r="N89" s="36">
        <f>VLOOKUP(H89,'Metales Pesados 2025'!H89:BW560,68,FALSE)</f>
        <v>0</v>
      </c>
      <c r="O89" s="36">
        <f>VLOOKUP(H89,'Metales Pesados 2025'!H89:CJ560,81,FALSE)</f>
        <v>0</v>
      </c>
      <c r="P89" s="60">
        <f>VLOOKUP(H89,'Metales Pesados 2025'!H89:CW560,94,FALSE)</f>
        <v>0</v>
      </c>
    </row>
    <row r="90" spans="1:16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2025'!H90:W561,16,FALSE)</f>
        <v>1</v>
      </c>
      <c r="K90" s="36">
        <f>VLOOKUP(H90,'Metales Pesados 2025'!H90:AJ561,29,FALSE)</f>
        <v>0</v>
      </c>
      <c r="L90" s="60">
        <f>VLOOKUP(H90,'Metales Pesados 2025'!H90:AW561,42,FALSE)</f>
        <v>1</v>
      </c>
      <c r="M90" s="36">
        <f>VLOOKUP(H90,'Metales Pesados 2025'!H90:BJ561,55,FALSE)</f>
        <v>0</v>
      </c>
      <c r="N90" s="36">
        <f>VLOOKUP(H90,'Metales Pesados 2025'!H90:BW561,68,FALSE)</f>
        <v>0</v>
      </c>
      <c r="O90" s="36">
        <f>VLOOKUP(H90,'Metales Pesados 2025'!H90:CJ561,81,FALSE)</f>
        <v>0</v>
      </c>
      <c r="P90" s="60">
        <f>VLOOKUP(H90,'Metales Pesados 2025'!H90:CW561,94,FALSE)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2025'!H91:W562,16,FALSE)</f>
        <v>54</v>
      </c>
      <c r="K91" s="36">
        <f>VLOOKUP(H91,'Metales Pesados 2025'!H91:AJ562,29,FALSE)</f>
        <v>0</v>
      </c>
      <c r="L91" s="60">
        <f>VLOOKUP(H91,'Metales Pesados 2025'!H91:AW562,42,FALSE)</f>
        <v>53</v>
      </c>
      <c r="M91" s="36">
        <f>VLOOKUP(H91,'Metales Pesados 2025'!H91:BJ562,55,FALSE)</f>
        <v>0</v>
      </c>
      <c r="N91" s="36">
        <f>VLOOKUP(H91,'Metales Pesados 2025'!H91:BW562,68,FALSE)</f>
        <v>0</v>
      </c>
      <c r="O91" s="36">
        <f>VLOOKUP(H91,'Metales Pesados 2025'!H91:CJ562,81,FALSE)</f>
        <v>0</v>
      </c>
      <c r="P91" s="60">
        <f>VLOOKUP(H91,'Metales Pesados 2025'!H91:CW562,94,FALSE)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2025'!H92:W563,16,FALSE)</f>
        <v>0</v>
      </c>
      <c r="K92" s="36">
        <f>VLOOKUP(H92,'Metales Pesados 2025'!H92:AJ563,29,FALSE)</f>
        <v>0</v>
      </c>
      <c r="L92" s="60">
        <f>VLOOKUP(H92,'Metales Pesados 2025'!H92:AW563,42,FALSE)</f>
        <v>0</v>
      </c>
      <c r="M92" s="36">
        <f>VLOOKUP(H92,'Metales Pesados 2025'!H92:BJ563,55,FALSE)</f>
        <v>0</v>
      </c>
      <c r="N92" s="36">
        <f>VLOOKUP(H92,'Metales Pesados 2025'!H92:BW563,68,FALSE)</f>
        <v>0</v>
      </c>
      <c r="O92" s="36">
        <f>VLOOKUP(H92,'Metales Pesados 2025'!H92:CJ563,81,FALSE)</f>
        <v>0</v>
      </c>
      <c r="P92" s="60">
        <f>VLOOKUP(H92,'Metales Pesados 2025'!H92:CW563,94,FALSE)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2025'!H93:W564,16,FALSE)</f>
        <v>0</v>
      </c>
      <c r="K93" s="36">
        <f>VLOOKUP(H93,'Metales Pesados 2025'!H93:AJ564,29,FALSE)</f>
        <v>0</v>
      </c>
      <c r="L93" s="60">
        <f>VLOOKUP(H93,'Metales Pesados 2025'!H93:AW564,42,FALSE)</f>
        <v>0</v>
      </c>
      <c r="M93" s="36">
        <f>VLOOKUP(H93,'Metales Pesados 2025'!H93:BJ564,55,FALSE)</f>
        <v>0</v>
      </c>
      <c r="N93" s="36">
        <f>VLOOKUP(H93,'Metales Pesados 2025'!H93:BW564,68,FALSE)</f>
        <v>0</v>
      </c>
      <c r="O93" s="36">
        <f>VLOOKUP(H93,'Metales Pesados 2025'!H93:CJ564,81,FALSE)</f>
        <v>0</v>
      </c>
      <c r="P93" s="60">
        <f>VLOOKUP(H93,'Metales Pesados 2025'!H93:CW564,94,FALSE)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2025'!H94:W565,16,FALSE)</f>
        <v>142</v>
      </c>
      <c r="K94" s="36">
        <f>VLOOKUP(H94,'Metales Pesados 2025'!H94:AJ565,29,FALSE)</f>
        <v>0</v>
      </c>
      <c r="L94" s="60">
        <f>VLOOKUP(H94,'Metales Pesados 2025'!H94:AW565,42,FALSE)</f>
        <v>140</v>
      </c>
      <c r="M94" s="36">
        <f>VLOOKUP(H94,'Metales Pesados 2025'!H94:BJ565,55,FALSE)</f>
        <v>0</v>
      </c>
      <c r="N94" s="36">
        <f>VLOOKUP(H94,'Metales Pesados 2025'!H94:BW565,68,FALSE)</f>
        <v>0</v>
      </c>
      <c r="O94" s="36">
        <f>VLOOKUP(H94,'Metales Pesados 2025'!H94:CJ565,81,FALSE)</f>
        <v>0</v>
      </c>
      <c r="P94" s="60">
        <f>VLOOKUP(H94,'Metales Pesados 2025'!H94:CW565,94,FALSE)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2025'!H95:W566,16,FALSE)</f>
        <v>120</v>
      </c>
      <c r="K95" s="36">
        <f>VLOOKUP(H95,'Metales Pesados 2025'!H95:AJ566,29,FALSE)</f>
        <v>0</v>
      </c>
      <c r="L95" s="60">
        <f>VLOOKUP(H95,'Metales Pesados 2025'!H95:AW566,42,FALSE)</f>
        <v>111</v>
      </c>
      <c r="M95" s="36">
        <f>VLOOKUP(H95,'Metales Pesados 2025'!H95:BJ566,55,FALSE)</f>
        <v>0</v>
      </c>
      <c r="N95" s="36">
        <f>VLOOKUP(H95,'Metales Pesados 2025'!H95:BW566,68,FALSE)</f>
        <v>0</v>
      </c>
      <c r="O95" s="36">
        <f>VLOOKUP(H95,'Metales Pesados 2025'!H95:CJ566,81,FALSE)</f>
        <v>0</v>
      </c>
      <c r="P95" s="60">
        <f>VLOOKUP(H95,'Metales Pesados 2025'!H95:CW566,94,FALSE)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2025'!H96:W567,16,FALSE)</f>
        <v>0</v>
      </c>
      <c r="K96" s="36">
        <f>VLOOKUP(H96,'Metales Pesados 2025'!H96:AJ567,29,FALSE)</f>
        <v>0</v>
      </c>
      <c r="L96" s="60">
        <f>VLOOKUP(H96,'Metales Pesados 2025'!H96:AW567,42,FALSE)</f>
        <v>0</v>
      </c>
      <c r="M96" s="36">
        <f>VLOOKUP(H96,'Metales Pesados 2025'!H96:BJ567,55,FALSE)</f>
        <v>0</v>
      </c>
      <c r="N96" s="36">
        <f>VLOOKUP(H96,'Metales Pesados 2025'!H96:BW567,68,FALSE)</f>
        <v>0</v>
      </c>
      <c r="O96" s="36">
        <f>VLOOKUP(H96,'Metales Pesados 2025'!H96:CJ567,81,FALSE)</f>
        <v>0</v>
      </c>
      <c r="P96" s="60">
        <f>VLOOKUP(H96,'Metales Pesados 2025'!H96:CW567,94,FALSE)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2025'!H97:W568,16,FALSE)</f>
        <v>5</v>
      </c>
      <c r="K97" s="36">
        <f>VLOOKUP(H97,'Metales Pesados 2025'!H97:AJ568,29,FALSE)</f>
        <v>0</v>
      </c>
      <c r="L97" s="60">
        <f>VLOOKUP(H97,'Metales Pesados 2025'!H97:AW568,42,FALSE)</f>
        <v>5</v>
      </c>
      <c r="M97" s="36">
        <f>VLOOKUP(H97,'Metales Pesados 2025'!H97:BJ568,55,FALSE)</f>
        <v>0</v>
      </c>
      <c r="N97" s="36">
        <f>VLOOKUP(H97,'Metales Pesados 2025'!H97:BW568,68,FALSE)</f>
        <v>0</v>
      </c>
      <c r="O97" s="36">
        <f>VLOOKUP(H97,'Metales Pesados 2025'!H97:CJ568,81,FALSE)</f>
        <v>0</v>
      </c>
      <c r="P97" s="60">
        <f>VLOOKUP(H97,'Metales Pesados 2025'!H97:CW568,94,FALSE)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2025'!H98:W569,16,FALSE)</f>
        <v>26</v>
      </c>
      <c r="K98" s="36">
        <f>VLOOKUP(H98,'Metales Pesados 2025'!H98:AJ569,29,FALSE)</f>
        <v>0</v>
      </c>
      <c r="L98" s="60">
        <f>VLOOKUP(H98,'Metales Pesados 2025'!H98:AW569,42,FALSE)</f>
        <v>25</v>
      </c>
      <c r="M98" s="36">
        <f>VLOOKUP(H98,'Metales Pesados 2025'!H98:BJ569,55,FALSE)</f>
        <v>0</v>
      </c>
      <c r="N98" s="36">
        <f>VLOOKUP(H98,'Metales Pesados 2025'!H98:BW569,68,FALSE)</f>
        <v>0</v>
      </c>
      <c r="O98" s="36">
        <f>VLOOKUP(H98,'Metales Pesados 2025'!H98:CJ569,81,FALSE)</f>
        <v>0</v>
      </c>
      <c r="P98" s="60">
        <f>VLOOKUP(H98,'Metales Pesados 2025'!H98:CW569,94,FALSE)</f>
        <v>0</v>
      </c>
    </row>
    <row r="99" spans="1:16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2025'!H99:W570,16,FALSE)</f>
        <v>0</v>
      </c>
      <c r="K99" s="36">
        <f>VLOOKUP(H99,'Metales Pesados 2025'!H99:AJ570,29,FALSE)</f>
        <v>0</v>
      </c>
      <c r="L99" s="60">
        <f>VLOOKUP(H99,'Metales Pesados 2025'!H99:AW570,42,FALSE)</f>
        <v>0</v>
      </c>
      <c r="M99" s="36">
        <f>VLOOKUP(H99,'Metales Pesados 2025'!H99:BJ570,55,FALSE)</f>
        <v>0</v>
      </c>
      <c r="N99" s="36">
        <f>VLOOKUP(H99,'Metales Pesados 2025'!H99:BW570,68,FALSE)</f>
        <v>0</v>
      </c>
      <c r="O99" s="36">
        <f>VLOOKUP(H99,'Metales Pesados 2025'!H99:CJ570,81,FALSE)</f>
        <v>0</v>
      </c>
      <c r="P99" s="60">
        <f>VLOOKUP(H99,'Metales Pesados 2025'!H99:CW570,94,FALSE)</f>
        <v>0</v>
      </c>
    </row>
    <row r="100" spans="1:16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2025'!H100:W571,16,FALSE)</f>
        <v>7</v>
      </c>
      <c r="K100" s="36">
        <f>VLOOKUP(H100,'Metales Pesados 2025'!H100:AJ571,29,FALSE)</f>
        <v>0</v>
      </c>
      <c r="L100" s="60">
        <f>VLOOKUP(H100,'Metales Pesados 2025'!H100:AW571,42,FALSE)</f>
        <v>7</v>
      </c>
      <c r="M100" s="36">
        <f>VLOOKUP(H100,'Metales Pesados 2025'!H100:BJ571,55,FALSE)</f>
        <v>0</v>
      </c>
      <c r="N100" s="36">
        <f>VLOOKUP(H100,'Metales Pesados 2025'!H100:BW571,68,FALSE)</f>
        <v>0</v>
      </c>
      <c r="O100" s="36">
        <f>VLOOKUP(H100,'Metales Pesados 2025'!H100:CJ571,81,FALSE)</f>
        <v>0</v>
      </c>
      <c r="P100" s="60">
        <f>VLOOKUP(H100,'Metales Pesados 2025'!H100:CW571,94,FALSE)</f>
        <v>0</v>
      </c>
    </row>
    <row r="101" spans="1:16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2025'!H101:W572,16,FALSE)</f>
        <v>0</v>
      </c>
      <c r="K101" s="36">
        <f>VLOOKUP(H101,'Metales Pesados 2025'!H101:AJ572,29,FALSE)</f>
        <v>0</v>
      </c>
      <c r="L101" s="60">
        <f>VLOOKUP(H101,'Metales Pesados 2025'!H101:AW572,42,FALSE)</f>
        <v>0</v>
      </c>
      <c r="M101" s="36">
        <f>VLOOKUP(H101,'Metales Pesados 2025'!H101:BJ572,55,FALSE)</f>
        <v>0</v>
      </c>
      <c r="N101" s="36">
        <f>VLOOKUP(H101,'Metales Pesados 2025'!H101:BW572,68,FALSE)</f>
        <v>0</v>
      </c>
      <c r="O101" s="36">
        <f>VLOOKUP(H101,'Metales Pesados 2025'!H101:CJ572,81,FALSE)</f>
        <v>0</v>
      </c>
      <c r="P101" s="60">
        <f>VLOOKUP(H101,'Metales Pesados 2025'!H101:CW572,94,FALSE)</f>
        <v>0</v>
      </c>
    </row>
    <row r="102" spans="1:16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2025'!H102:W573,16,FALSE)</f>
        <v>47</v>
      </c>
      <c r="K102" s="36">
        <f>VLOOKUP(H102,'Metales Pesados 2025'!H102:AJ573,29,FALSE)</f>
        <v>0</v>
      </c>
      <c r="L102" s="60">
        <f>VLOOKUP(H102,'Metales Pesados 2025'!H102:AW573,42,FALSE)</f>
        <v>47</v>
      </c>
      <c r="M102" s="36">
        <f>VLOOKUP(H102,'Metales Pesados 2025'!H102:BJ573,55,FALSE)</f>
        <v>0</v>
      </c>
      <c r="N102" s="36">
        <f>VLOOKUP(H102,'Metales Pesados 2025'!H102:BW573,68,FALSE)</f>
        <v>0</v>
      </c>
      <c r="O102" s="36">
        <f>VLOOKUP(H102,'Metales Pesados 2025'!H102:CJ573,81,FALSE)</f>
        <v>0</v>
      </c>
      <c r="P102" s="60">
        <f>VLOOKUP(H102,'Metales Pesados 2025'!H102:CW573,94,FALSE)</f>
        <v>0</v>
      </c>
    </row>
    <row r="103" spans="1:16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2025'!H103:W574,16,FALSE)</f>
        <v>0</v>
      </c>
      <c r="K103" s="36">
        <f>VLOOKUP(H103,'Metales Pesados 2025'!H103:AJ574,29,FALSE)</f>
        <v>0</v>
      </c>
      <c r="L103" s="60">
        <f>VLOOKUP(H103,'Metales Pesados 2025'!H103:AW574,42,FALSE)</f>
        <v>0</v>
      </c>
      <c r="M103" s="36">
        <f>VLOOKUP(H103,'Metales Pesados 2025'!H103:BJ574,55,FALSE)</f>
        <v>0</v>
      </c>
      <c r="N103" s="36">
        <f>VLOOKUP(H103,'Metales Pesados 2025'!H103:BW574,68,FALSE)</f>
        <v>0</v>
      </c>
      <c r="O103" s="36">
        <f>VLOOKUP(H103,'Metales Pesados 2025'!H103:CJ574,81,FALSE)</f>
        <v>0</v>
      </c>
      <c r="P103" s="60">
        <f>VLOOKUP(H103,'Metales Pesados 2025'!H103:CW574,94,FALSE)</f>
        <v>0</v>
      </c>
    </row>
    <row r="104" spans="1:16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2025'!H104:W575,16,FALSE)</f>
        <v>0</v>
      </c>
      <c r="K104" s="36">
        <f>VLOOKUP(H104,'Metales Pesados 2025'!H104:AJ575,29,FALSE)</f>
        <v>0</v>
      </c>
      <c r="L104" s="60">
        <f>VLOOKUP(H104,'Metales Pesados 2025'!H104:AW575,42,FALSE)</f>
        <v>0</v>
      </c>
      <c r="M104" s="36">
        <f>VLOOKUP(H104,'Metales Pesados 2025'!H104:BJ575,55,FALSE)</f>
        <v>0</v>
      </c>
      <c r="N104" s="36">
        <f>VLOOKUP(H104,'Metales Pesados 2025'!H104:BW575,68,FALSE)</f>
        <v>0</v>
      </c>
      <c r="O104" s="36">
        <f>VLOOKUP(H104,'Metales Pesados 2025'!H104:CJ575,81,FALSE)</f>
        <v>0</v>
      </c>
      <c r="P104" s="60">
        <f>VLOOKUP(H104,'Metales Pesados 2025'!H104:CW575,94,FALSE)</f>
        <v>0</v>
      </c>
    </row>
    <row r="105" spans="1:16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2025'!H105:W576,16,FALSE)</f>
        <v>0</v>
      </c>
      <c r="K105" s="36">
        <f>VLOOKUP(H105,'Metales Pesados 2025'!H105:AJ576,29,FALSE)</f>
        <v>0</v>
      </c>
      <c r="L105" s="60">
        <f>VLOOKUP(H105,'Metales Pesados 2025'!H105:AW576,42,FALSE)</f>
        <v>0</v>
      </c>
      <c r="M105" s="36">
        <f>VLOOKUP(H105,'Metales Pesados 2025'!H105:BJ576,55,FALSE)</f>
        <v>0</v>
      </c>
      <c r="N105" s="36">
        <f>VLOOKUP(H105,'Metales Pesados 2025'!H105:BW576,68,FALSE)</f>
        <v>0</v>
      </c>
      <c r="O105" s="36">
        <f>VLOOKUP(H105,'Metales Pesados 2025'!H105:CJ576,81,FALSE)</f>
        <v>0</v>
      </c>
      <c r="P105" s="60">
        <f>VLOOKUP(H105,'Metales Pesados 2025'!H105:CW576,94,FALSE)</f>
        <v>0</v>
      </c>
    </row>
    <row r="106" spans="1:16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2025'!H106:W577,16,FALSE)</f>
        <v>0</v>
      </c>
      <c r="K106" s="36">
        <f>VLOOKUP(H106,'Metales Pesados 2025'!H106:AJ577,29,FALSE)</f>
        <v>0</v>
      </c>
      <c r="L106" s="60">
        <f>VLOOKUP(H106,'Metales Pesados 2025'!H106:AW577,42,FALSE)</f>
        <v>0</v>
      </c>
      <c r="M106" s="36">
        <f>VLOOKUP(H106,'Metales Pesados 2025'!H106:BJ577,55,FALSE)</f>
        <v>0</v>
      </c>
      <c r="N106" s="36">
        <f>VLOOKUP(H106,'Metales Pesados 2025'!H106:BW577,68,FALSE)</f>
        <v>0</v>
      </c>
      <c r="O106" s="36">
        <f>VLOOKUP(H106,'Metales Pesados 2025'!H106:CJ577,81,FALSE)</f>
        <v>0</v>
      </c>
      <c r="P106" s="60">
        <f>VLOOKUP(H106,'Metales Pesados 2025'!H106:CW577,94,FALSE)</f>
        <v>0</v>
      </c>
    </row>
    <row r="107" spans="1:16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2025'!H107:W578,16,FALSE)</f>
        <v>0</v>
      </c>
      <c r="K107" s="36">
        <f>VLOOKUP(H107,'Metales Pesados 2025'!H107:AJ578,29,FALSE)</f>
        <v>0</v>
      </c>
      <c r="L107" s="60">
        <f>VLOOKUP(H107,'Metales Pesados 2025'!H107:AW578,42,FALSE)</f>
        <v>0</v>
      </c>
      <c r="M107" s="36">
        <f>VLOOKUP(H107,'Metales Pesados 2025'!H107:BJ578,55,FALSE)</f>
        <v>0</v>
      </c>
      <c r="N107" s="36">
        <f>VLOOKUP(H107,'Metales Pesados 2025'!H107:BW578,68,FALSE)</f>
        <v>0</v>
      </c>
      <c r="O107" s="36">
        <f>VLOOKUP(H107,'Metales Pesados 2025'!H107:CJ578,81,FALSE)</f>
        <v>0</v>
      </c>
      <c r="P107" s="60">
        <f>VLOOKUP(H107,'Metales Pesados 2025'!H107:CW578,94,FALSE)</f>
        <v>0</v>
      </c>
    </row>
    <row r="108" spans="1:16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2025'!H108:W579,16,FALSE)</f>
        <v>0</v>
      </c>
      <c r="K108" s="36">
        <f>VLOOKUP(H108,'Metales Pesados 2025'!H108:AJ579,29,FALSE)</f>
        <v>0</v>
      </c>
      <c r="L108" s="60">
        <f>VLOOKUP(H108,'Metales Pesados 2025'!H108:AW579,42,FALSE)</f>
        <v>0</v>
      </c>
      <c r="M108" s="36">
        <f>VLOOKUP(H108,'Metales Pesados 2025'!H108:BJ579,55,FALSE)</f>
        <v>0</v>
      </c>
      <c r="N108" s="36">
        <f>VLOOKUP(H108,'Metales Pesados 2025'!H108:BW579,68,FALSE)</f>
        <v>0</v>
      </c>
      <c r="O108" s="36">
        <f>VLOOKUP(H108,'Metales Pesados 2025'!H108:CJ579,81,FALSE)</f>
        <v>0</v>
      </c>
      <c r="P108" s="60">
        <f>VLOOKUP(H108,'Metales Pesados 2025'!H108:CW579,94,FALSE)</f>
        <v>0</v>
      </c>
    </row>
    <row r="109" spans="1:16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2025'!H109:W580,16,FALSE)</f>
        <v>0</v>
      </c>
      <c r="K109" s="36">
        <f>VLOOKUP(H109,'Metales Pesados 2025'!H109:AJ580,29,FALSE)</f>
        <v>0</v>
      </c>
      <c r="L109" s="60">
        <f>VLOOKUP(H109,'Metales Pesados 2025'!H109:AW580,42,FALSE)</f>
        <v>0</v>
      </c>
      <c r="M109" s="36">
        <f>VLOOKUP(H109,'Metales Pesados 2025'!H109:BJ580,55,FALSE)</f>
        <v>0</v>
      </c>
      <c r="N109" s="36">
        <f>VLOOKUP(H109,'Metales Pesados 2025'!H109:BW580,68,FALSE)</f>
        <v>0</v>
      </c>
      <c r="O109" s="36">
        <f>VLOOKUP(H109,'Metales Pesados 2025'!H109:CJ580,81,FALSE)</f>
        <v>0</v>
      </c>
      <c r="P109" s="60">
        <f>VLOOKUP(H109,'Metales Pesados 2025'!H109:CW580,94,FALSE)</f>
        <v>0</v>
      </c>
    </row>
    <row r="110" spans="1:16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2025'!H110:W581,16,FALSE)</f>
        <v>0</v>
      </c>
      <c r="K110" s="36">
        <f>VLOOKUP(H110,'Metales Pesados 2025'!H110:AJ581,29,FALSE)</f>
        <v>0</v>
      </c>
      <c r="L110" s="60">
        <f>VLOOKUP(H110,'Metales Pesados 2025'!H110:AW581,42,FALSE)</f>
        <v>0</v>
      </c>
      <c r="M110" s="36">
        <f>VLOOKUP(H110,'Metales Pesados 2025'!H110:BJ581,55,FALSE)</f>
        <v>0</v>
      </c>
      <c r="N110" s="36">
        <f>VLOOKUP(H110,'Metales Pesados 2025'!H110:BW581,68,FALSE)</f>
        <v>0</v>
      </c>
      <c r="O110" s="36">
        <f>VLOOKUP(H110,'Metales Pesados 2025'!H110:CJ581,81,FALSE)</f>
        <v>0</v>
      </c>
      <c r="P110" s="60">
        <f>VLOOKUP(H110,'Metales Pesados 2025'!H110:CW581,94,FALSE)</f>
        <v>0</v>
      </c>
    </row>
    <row r="111" spans="1:16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2025'!H111:W582,16,FALSE)</f>
        <v>0</v>
      </c>
      <c r="K111" s="36">
        <f>VLOOKUP(H111,'Metales Pesados 2025'!H111:AJ582,29,FALSE)</f>
        <v>0</v>
      </c>
      <c r="L111" s="60">
        <f>VLOOKUP(H111,'Metales Pesados 2025'!H111:AW582,42,FALSE)</f>
        <v>0</v>
      </c>
      <c r="M111" s="36">
        <f>VLOOKUP(H111,'Metales Pesados 2025'!H111:BJ582,55,FALSE)</f>
        <v>0</v>
      </c>
      <c r="N111" s="36">
        <f>VLOOKUP(H111,'Metales Pesados 2025'!H111:BW582,68,FALSE)</f>
        <v>0</v>
      </c>
      <c r="O111" s="36">
        <f>VLOOKUP(H111,'Metales Pesados 2025'!H111:CJ582,81,FALSE)</f>
        <v>0</v>
      </c>
      <c r="P111" s="60">
        <f>VLOOKUP(H111,'Metales Pesados 2025'!H111:CW582,94,FALSE)</f>
        <v>0</v>
      </c>
    </row>
    <row r="112" spans="1:16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2025'!H112:W583,16,FALSE)</f>
        <v>6</v>
      </c>
      <c r="K112" s="36">
        <f>VLOOKUP(H112,'Metales Pesados 2025'!H112:AJ583,29,FALSE)</f>
        <v>0</v>
      </c>
      <c r="L112" s="60">
        <f>VLOOKUP(H112,'Metales Pesados 2025'!H112:AW583,42,FALSE)</f>
        <v>4</v>
      </c>
      <c r="M112" s="36">
        <f>VLOOKUP(H112,'Metales Pesados 2025'!H112:BJ583,55,FALSE)</f>
        <v>0</v>
      </c>
      <c r="N112" s="36">
        <f>VLOOKUP(H112,'Metales Pesados 2025'!H112:BW583,68,FALSE)</f>
        <v>0</v>
      </c>
      <c r="O112" s="36">
        <f>VLOOKUP(H112,'Metales Pesados 2025'!H112:CJ583,81,FALSE)</f>
        <v>0</v>
      </c>
      <c r="P112" s="60">
        <f>VLOOKUP(H112,'Metales Pesados 2025'!H112:CW583,94,FALSE)</f>
        <v>0</v>
      </c>
    </row>
    <row r="113" spans="1:16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2025'!H113:W584,16,FALSE)</f>
        <v>0</v>
      </c>
      <c r="K113" s="36">
        <f>VLOOKUP(H113,'Metales Pesados 2025'!H113:AJ584,29,FALSE)</f>
        <v>0</v>
      </c>
      <c r="L113" s="60">
        <f>VLOOKUP(H113,'Metales Pesados 2025'!H113:AW584,42,FALSE)</f>
        <v>0</v>
      </c>
      <c r="M113" s="36">
        <f>VLOOKUP(H113,'Metales Pesados 2025'!H113:BJ584,55,FALSE)</f>
        <v>0</v>
      </c>
      <c r="N113" s="36">
        <f>VLOOKUP(H113,'Metales Pesados 2025'!H113:BW584,68,FALSE)</f>
        <v>0</v>
      </c>
      <c r="O113" s="36">
        <f>VLOOKUP(H113,'Metales Pesados 2025'!H113:CJ584,81,FALSE)</f>
        <v>0</v>
      </c>
      <c r="P113" s="60">
        <f>VLOOKUP(H113,'Metales Pesados 2025'!H113:CW584,94,FALSE)</f>
        <v>0</v>
      </c>
    </row>
    <row r="114" spans="1:16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2025'!H114:W585,16,FALSE)</f>
        <v>0</v>
      </c>
      <c r="K114" s="36">
        <f>VLOOKUP(H114,'Metales Pesados 2025'!H114:AJ585,29,FALSE)</f>
        <v>0</v>
      </c>
      <c r="L114" s="60">
        <f>VLOOKUP(H114,'Metales Pesados 2025'!H114:AW585,42,FALSE)</f>
        <v>0</v>
      </c>
      <c r="M114" s="36">
        <f>VLOOKUP(H114,'Metales Pesados 2025'!H114:BJ585,55,FALSE)</f>
        <v>0</v>
      </c>
      <c r="N114" s="36">
        <f>VLOOKUP(H114,'Metales Pesados 2025'!H114:BW585,68,FALSE)</f>
        <v>0</v>
      </c>
      <c r="O114" s="36">
        <f>VLOOKUP(H114,'Metales Pesados 2025'!H114:CJ585,81,FALSE)</f>
        <v>0</v>
      </c>
      <c r="P114" s="60">
        <f>VLOOKUP(H114,'Metales Pesados 2025'!H114:CW585,94,FALSE)</f>
        <v>0</v>
      </c>
    </row>
    <row r="115" spans="1:16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2025'!H115:W586,16,FALSE)</f>
        <v>0</v>
      </c>
      <c r="K115" s="36">
        <f>VLOOKUP(H115,'Metales Pesados 2025'!H115:AJ586,29,FALSE)</f>
        <v>0</v>
      </c>
      <c r="L115" s="60">
        <f>VLOOKUP(H115,'Metales Pesados 2025'!H115:AW586,42,FALSE)</f>
        <v>0</v>
      </c>
      <c r="M115" s="36">
        <f>VLOOKUP(H115,'Metales Pesados 2025'!H115:BJ586,55,FALSE)</f>
        <v>0</v>
      </c>
      <c r="N115" s="36">
        <f>VLOOKUP(H115,'Metales Pesados 2025'!H115:BW586,68,FALSE)</f>
        <v>0</v>
      </c>
      <c r="O115" s="36">
        <f>VLOOKUP(H115,'Metales Pesados 2025'!H115:CJ586,81,FALSE)</f>
        <v>0</v>
      </c>
      <c r="P115" s="60">
        <f>VLOOKUP(H115,'Metales Pesados 2025'!H115:CW586,94,FALSE)</f>
        <v>0</v>
      </c>
    </row>
    <row r="116" spans="1:16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2025'!H116:W587,16,FALSE)</f>
        <v>0</v>
      </c>
      <c r="K116" s="36">
        <f>VLOOKUP(H116,'Metales Pesados 2025'!H116:AJ587,29,FALSE)</f>
        <v>0</v>
      </c>
      <c r="L116" s="60">
        <f>VLOOKUP(H116,'Metales Pesados 2025'!H116:AW587,42,FALSE)</f>
        <v>0</v>
      </c>
      <c r="M116" s="36">
        <f>VLOOKUP(H116,'Metales Pesados 2025'!H116:BJ587,55,FALSE)</f>
        <v>0</v>
      </c>
      <c r="N116" s="36">
        <f>VLOOKUP(H116,'Metales Pesados 2025'!H116:BW587,68,FALSE)</f>
        <v>0</v>
      </c>
      <c r="O116" s="36">
        <f>VLOOKUP(H116,'Metales Pesados 2025'!H116:CJ587,81,FALSE)</f>
        <v>0</v>
      </c>
      <c r="P116" s="60">
        <f>VLOOKUP(H116,'Metales Pesados 2025'!H116:CW587,94,FALSE)</f>
        <v>0</v>
      </c>
    </row>
    <row r="117" spans="1:16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2025'!H117:W588,16,FALSE)</f>
        <v>0</v>
      </c>
      <c r="K117" s="36">
        <f>VLOOKUP(H117,'Metales Pesados 2025'!H117:AJ588,29,FALSE)</f>
        <v>0</v>
      </c>
      <c r="L117" s="60">
        <f>VLOOKUP(H117,'Metales Pesados 2025'!H117:AW588,42,FALSE)</f>
        <v>0</v>
      </c>
      <c r="M117" s="36">
        <f>VLOOKUP(H117,'Metales Pesados 2025'!H117:BJ588,55,FALSE)</f>
        <v>0</v>
      </c>
      <c r="N117" s="36">
        <f>VLOOKUP(H117,'Metales Pesados 2025'!H117:BW588,68,FALSE)</f>
        <v>0</v>
      </c>
      <c r="O117" s="36">
        <f>VLOOKUP(H117,'Metales Pesados 2025'!H117:CJ588,81,FALSE)</f>
        <v>0</v>
      </c>
      <c r="P117" s="60">
        <f>VLOOKUP(H117,'Metales Pesados 2025'!H117:CW588,94,FALSE)</f>
        <v>0</v>
      </c>
    </row>
    <row r="118" spans="1:16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2025'!H118:W589,16,FALSE)</f>
        <v>0</v>
      </c>
      <c r="K118" s="36">
        <f>VLOOKUP(H118,'Metales Pesados 2025'!H118:AJ589,29,FALSE)</f>
        <v>0</v>
      </c>
      <c r="L118" s="60">
        <f>VLOOKUP(H118,'Metales Pesados 2025'!H118:AW589,42,FALSE)</f>
        <v>0</v>
      </c>
      <c r="M118" s="36">
        <f>VLOOKUP(H118,'Metales Pesados 2025'!H118:BJ589,55,FALSE)</f>
        <v>0</v>
      </c>
      <c r="N118" s="36">
        <f>VLOOKUP(H118,'Metales Pesados 2025'!H118:BW589,68,FALSE)</f>
        <v>0</v>
      </c>
      <c r="O118" s="36">
        <f>VLOOKUP(H118,'Metales Pesados 2025'!H118:CJ589,81,FALSE)</f>
        <v>0</v>
      </c>
      <c r="P118" s="60">
        <f>VLOOKUP(H118,'Metales Pesados 2025'!H118:CW589,94,FALSE)</f>
        <v>0</v>
      </c>
    </row>
    <row r="119" spans="1:16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2025'!H119:W590,16,FALSE)</f>
        <v>0</v>
      </c>
      <c r="K119" s="36">
        <f>VLOOKUP(H119,'Metales Pesados 2025'!H119:AJ590,29,FALSE)</f>
        <v>0</v>
      </c>
      <c r="L119" s="60">
        <f>VLOOKUP(H119,'Metales Pesados 2025'!H119:AW590,42,FALSE)</f>
        <v>0</v>
      </c>
      <c r="M119" s="36">
        <f>VLOOKUP(H119,'Metales Pesados 2025'!H119:BJ590,55,FALSE)</f>
        <v>0</v>
      </c>
      <c r="N119" s="36">
        <f>VLOOKUP(H119,'Metales Pesados 2025'!H119:BW590,68,FALSE)</f>
        <v>0</v>
      </c>
      <c r="O119" s="36">
        <f>VLOOKUP(H119,'Metales Pesados 2025'!H119:CJ590,81,FALSE)</f>
        <v>0</v>
      </c>
      <c r="P119" s="60">
        <f>VLOOKUP(H119,'Metales Pesados 2025'!H119:CW590,94,FALSE)</f>
        <v>0</v>
      </c>
    </row>
    <row r="120" spans="1:16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2025'!H120:W591,16,FALSE)</f>
        <v>0</v>
      </c>
      <c r="K120" s="36">
        <f>VLOOKUP(H120,'Metales Pesados 2025'!H120:AJ591,29,FALSE)</f>
        <v>0</v>
      </c>
      <c r="L120" s="60">
        <f>VLOOKUP(H120,'Metales Pesados 2025'!H120:AW591,42,FALSE)</f>
        <v>0</v>
      </c>
      <c r="M120" s="36">
        <f>VLOOKUP(H120,'Metales Pesados 2025'!H120:BJ591,55,FALSE)</f>
        <v>0</v>
      </c>
      <c r="N120" s="36">
        <f>VLOOKUP(H120,'Metales Pesados 2025'!H120:BW591,68,FALSE)</f>
        <v>0</v>
      </c>
      <c r="O120" s="36">
        <f>VLOOKUP(H120,'Metales Pesados 2025'!H120:CJ591,81,FALSE)</f>
        <v>0</v>
      </c>
      <c r="P120" s="60">
        <f>VLOOKUP(H120,'Metales Pesados 2025'!H120:CW591,94,FALSE)</f>
        <v>0</v>
      </c>
    </row>
    <row r="121" spans="1:16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2025'!H121:W592,16,FALSE)</f>
        <v>15</v>
      </c>
      <c r="K121" s="36">
        <f>VLOOKUP(H121,'Metales Pesados 2025'!H121:AJ592,29,FALSE)</f>
        <v>0</v>
      </c>
      <c r="L121" s="60">
        <f>VLOOKUP(H121,'Metales Pesados 2025'!H121:AW592,42,FALSE)</f>
        <v>15</v>
      </c>
      <c r="M121" s="36">
        <f>VLOOKUP(H121,'Metales Pesados 2025'!H121:BJ592,55,FALSE)</f>
        <v>0</v>
      </c>
      <c r="N121" s="36">
        <f>VLOOKUP(H121,'Metales Pesados 2025'!H121:BW592,68,FALSE)</f>
        <v>0</v>
      </c>
      <c r="O121" s="36">
        <f>VLOOKUP(H121,'Metales Pesados 2025'!H121:CJ592,81,FALSE)</f>
        <v>0</v>
      </c>
      <c r="P121" s="60">
        <f>VLOOKUP(H121,'Metales Pesados 2025'!H121:CW592,94,FALSE)</f>
        <v>0</v>
      </c>
    </row>
    <row r="122" spans="1:16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2025'!H122:W593,16,FALSE)</f>
        <v>0</v>
      </c>
      <c r="K122" s="36">
        <f>VLOOKUP(H122,'Metales Pesados 2025'!H122:AJ593,29,FALSE)</f>
        <v>0</v>
      </c>
      <c r="L122" s="60">
        <f>VLOOKUP(H122,'Metales Pesados 2025'!H122:AW593,42,FALSE)</f>
        <v>0</v>
      </c>
      <c r="M122" s="36">
        <f>VLOOKUP(H122,'Metales Pesados 2025'!H122:BJ593,55,FALSE)</f>
        <v>0</v>
      </c>
      <c r="N122" s="36">
        <f>VLOOKUP(H122,'Metales Pesados 2025'!H122:BW593,68,FALSE)</f>
        <v>0</v>
      </c>
      <c r="O122" s="36">
        <f>VLOOKUP(H122,'Metales Pesados 2025'!H122:CJ593,81,FALSE)</f>
        <v>0</v>
      </c>
      <c r="P122" s="60">
        <f>VLOOKUP(H122,'Metales Pesados 2025'!H122:CW593,94,FALSE)</f>
        <v>0</v>
      </c>
    </row>
    <row r="123" spans="1:16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2025'!H123:W594,16,FALSE)</f>
        <v>49</v>
      </c>
      <c r="K123" s="36">
        <f>VLOOKUP(H123,'Metales Pesados 2025'!H123:AJ594,29,FALSE)</f>
        <v>0</v>
      </c>
      <c r="L123" s="60">
        <f>VLOOKUP(H123,'Metales Pesados 2025'!H123:AW594,42,FALSE)</f>
        <v>45</v>
      </c>
      <c r="M123" s="36">
        <f>VLOOKUP(H123,'Metales Pesados 2025'!H123:BJ594,55,FALSE)</f>
        <v>0</v>
      </c>
      <c r="N123" s="36">
        <f>VLOOKUP(H123,'Metales Pesados 2025'!H123:BW594,68,FALSE)</f>
        <v>0</v>
      </c>
      <c r="O123" s="36">
        <f>VLOOKUP(H123,'Metales Pesados 2025'!H123:CJ594,81,FALSE)</f>
        <v>0</v>
      </c>
      <c r="P123" s="60">
        <f>VLOOKUP(H123,'Metales Pesados 2025'!H123:CW594,94,FALSE)</f>
        <v>0</v>
      </c>
    </row>
    <row r="124" spans="1:16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2025'!H124:W595,16,FALSE)</f>
        <v>0</v>
      </c>
      <c r="K124" s="36">
        <f>VLOOKUP(H124,'Metales Pesados 2025'!H124:AJ595,29,FALSE)</f>
        <v>0</v>
      </c>
      <c r="L124" s="60">
        <f>VLOOKUP(H124,'Metales Pesados 2025'!H124:AW595,42,FALSE)</f>
        <v>0</v>
      </c>
      <c r="M124" s="36">
        <f>VLOOKUP(H124,'Metales Pesados 2025'!H124:BJ595,55,FALSE)</f>
        <v>0</v>
      </c>
      <c r="N124" s="36">
        <f>VLOOKUP(H124,'Metales Pesados 2025'!H124:BW595,68,FALSE)</f>
        <v>0</v>
      </c>
      <c r="O124" s="36">
        <f>VLOOKUP(H124,'Metales Pesados 2025'!H124:CJ595,81,FALSE)</f>
        <v>0</v>
      </c>
      <c r="P124" s="60">
        <f>VLOOKUP(H124,'Metales Pesados 2025'!H124:CW595,94,FALSE)</f>
        <v>0</v>
      </c>
    </row>
    <row r="125" spans="1:16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2025'!H125:W596,16,FALSE)</f>
        <v>0</v>
      </c>
      <c r="K125" s="36">
        <f>VLOOKUP(H125,'Metales Pesados 2025'!H125:AJ596,29,FALSE)</f>
        <v>0</v>
      </c>
      <c r="L125" s="60">
        <f>VLOOKUP(H125,'Metales Pesados 2025'!H125:AW596,42,FALSE)</f>
        <v>0</v>
      </c>
      <c r="M125" s="36">
        <f>VLOOKUP(H125,'Metales Pesados 2025'!H125:BJ596,55,FALSE)</f>
        <v>0</v>
      </c>
      <c r="N125" s="36">
        <f>VLOOKUP(H125,'Metales Pesados 2025'!H125:BW596,68,FALSE)</f>
        <v>0</v>
      </c>
      <c r="O125" s="36">
        <f>VLOOKUP(H125,'Metales Pesados 2025'!H125:CJ596,81,FALSE)</f>
        <v>0</v>
      </c>
      <c r="P125" s="60">
        <f>VLOOKUP(H125,'Metales Pesados 2025'!H125:CW596,94,FALSE)</f>
        <v>0</v>
      </c>
    </row>
    <row r="126" spans="1:16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2025'!H126:W597,16,FALSE)</f>
        <v>0</v>
      </c>
      <c r="K126" s="36">
        <f>VLOOKUP(H126,'Metales Pesados 2025'!H126:AJ597,29,FALSE)</f>
        <v>0</v>
      </c>
      <c r="L126" s="60">
        <f>VLOOKUP(H126,'Metales Pesados 2025'!H126:AW597,42,FALSE)</f>
        <v>0</v>
      </c>
      <c r="M126" s="36">
        <f>VLOOKUP(H126,'Metales Pesados 2025'!H126:BJ597,55,FALSE)</f>
        <v>0</v>
      </c>
      <c r="N126" s="36">
        <f>VLOOKUP(H126,'Metales Pesados 2025'!H126:BW597,68,FALSE)</f>
        <v>0</v>
      </c>
      <c r="O126" s="36">
        <f>VLOOKUP(H126,'Metales Pesados 2025'!H126:CJ597,81,FALSE)</f>
        <v>0</v>
      </c>
      <c r="P126" s="60">
        <f>VLOOKUP(H126,'Metales Pesados 2025'!H126:CW597,94,FALSE)</f>
        <v>0</v>
      </c>
    </row>
    <row r="127" spans="1:16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2025'!H127:W598,16,FALSE)</f>
        <v>0</v>
      </c>
      <c r="K127" s="36">
        <f>VLOOKUP(H127,'Metales Pesados 2025'!H127:AJ598,29,FALSE)</f>
        <v>0</v>
      </c>
      <c r="L127" s="60">
        <f>VLOOKUP(H127,'Metales Pesados 2025'!H127:AW598,42,FALSE)</f>
        <v>0</v>
      </c>
      <c r="M127" s="36">
        <f>VLOOKUP(H127,'Metales Pesados 2025'!H127:BJ598,55,FALSE)</f>
        <v>0</v>
      </c>
      <c r="N127" s="36">
        <f>VLOOKUP(H127,'Metales Pesados 2025'!H127:BW598,68,FALSE)</f>
        <v>0</v>
      </c>
      <c r="O127" s="36">
        <f>VLOOKUP(H127,'Metales Pesados 2025'!H127:CJ598,81,FALSE)</f>
        <v>0</v>
      </c>
      <c r="P127" s="60">
        <f>VLOOKUP(H127,'Metales Pesados 2025'!H127:CW598,94,FALSE)</f>
        <v>0</v>
      </c>
    </row>
    <row r="128" spans="1:16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2025'!H128:W599,16,FALSE)</f>
        <v>0</v>
      </c>
      <c r="K128" s="36">
        <f>VLOOKUP(H128,'Metales Pesados 2025'!H128:AJ599,29,FALSE)</f>
        <v>0</v>
      </c>
      <c r="L128" s="60">
        <f>VLOOKUP(H128,'Metales Pesados 2025'!H128:AW599,42,FALSE)</f>
        <v>0</v>
      </c>
      <c r="M128" s="36">
        <f>VLOOKUP(H128,'Metales Pesados 2025'!H128:BJ599,55,FALSE)</f>
        <v>0</v>
      </c>
      <c r="N128" s="36">
        <f>VLOOKUP(H128,'Metales Pesados 2025'!H128:BW599,68,FALSE)</f>
        <v>0</v>
      </c>
      <c r="O128" s="36">
        <f>VLOOKUP(H128,'Metales Pesados 2025'!H128:CJ599,81,FALSE)</f>
        <v>0</v>
      </c>
      <c r="P128" s="60">
        <f>VLOOKUP(H128,'Metales Pesados 2025'!H128:CW599,94,FALSE)</f>
        <v>0</v>
      </c>
    </row>
    <row r="129" spans="1:16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2025'!H129:W600,16,FALSE)</f>
        <v>156</v>
      </c>
      <c r="K129" s="36">
        <f>VLOOKUP(H129,'Metales Pesados 2025'!H129:AJ600,29,FALSE)</f>
        <v>0</v>
      </c>
      <c r="L129" s="60">
        <f>VLOOKUP(H129,'Metales Pesados 2025'!H129:AW600,42,FALSE)</f>
        <v>151</v>
      </c>
      <c r="M129" s="36">
        <f>VLOOKUP(H129,'Metales Pesados 2025'!H129:BJ600,55,FALSE)</f>
        <v>0</v>
      </c>
      <c r="N129" s="36">
        <f>VLOOKUP(H129,'Metales Pesados 2025'!H129:BW600,68,FALSE)</f>
        <v>0</v>
      </c>
      <c r="O129" s="36">
        <f>VLOOKUP(H129,'Metales Pesados 2025'!H129:CJ600,81,FALSE)</f>
        <v>0</v>
      </c>
      <c r="P129" s="60">
        <f>VLOOKUP(H129,'Metales Pesados 2025'!H129:CW600,94,FALSE)</f>
        <v>0</v>
      </c>
    </row>
    <row r="130" spans="1:16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2025'!H130:W601,16,FALSE)</f>
        <v>0</v>
      </c>
      <c r="K130" s="36">
        <f>VLOOKUP(H130,'Metales Pesados 2025'!H130:AJ601,29,FALSE)</f>
        <v>0</v>
      </c>
      <c r="L130" s="60">
        <f>VLOOKUP(H130,'Metales Pesados 2025'!H130:AW601,42,FALSE)</f>
        <v>0</v>
      </c>
      <c r="M130" s="36">
        <f>VLOOKUP(H130,'Metales Pesados 2025'!H130:BJ601,55,FALSE)</f>
        <v>0</v>
      </c>
      <c r="N130" s="36">
        <f>VLOOKUP(H130,'Metales Pesados 2025'!H130:BW601,68,FALSE)</f>
        <v>0</v>
      </c>
      <c r="O130" s="36">
        <f>VLOOKUP(H130,'Metales Pesados 2025'!H130:CJ601,81,FALSE)</f>
        <v>0</v>
      </c>
      <c r="P130" s="60">
        <f>VLOOKUP(H130,'Metales Pesados 2025'!H130:CW601,94,FALSE)</f>
        <v>0</v>
      </c>
    </row>
    <row r="131" spans="1:16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2025'!H131:W602,16,FALSE)</f>
        <v>0</v>
      </c>
      <c r="K131" s="36">
        <f>VLOOKUP(H131,'Metales Pesados 2025'!H131:AJ602,29,FALSE)</f>
        <v>0</v>
      </c>
      <c r="L131" s="60">
        <f>VLOOKUP(H131,'Metales Pesados 2025'!H131:AW602,42,FALSE)</f>
        <v>0</v>
      </c>
      <c r="M131" s="36">
        <f>VLOOKUP(H131,'Metales Pesados 2025'!H131:BJ602,55,FALSE)</f>
        <v>0</v>
      </c>
      <c r="N131" s="36">
        <f>VLOOKUP(H131,'Metales Pesados 2025'!H131:BW602,68,FALSE)</f>
        <v>0</v>
      </c>
      <c r="O131" s="36">
        <f>VLOOKUP(H131,'Metales Pesados 2025'!H131:CJ602,81,FALSE)</f>
        <v>0</v>
      </c>
      <c r="P131" s="60">
        <f>VLOOKUP(H131,'Metales Pesados 2025'!H131:CW602,94,FALSE)</f>
        <v>0</v>
      </c>
    </row>
    <row r="132" spans="1:16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2025'!H132:W603,16,FALSE)</f>
        <v>98</v>
      </c>
      <c r="K132" s="36">
        <f>VLOOKUP(H132,'Metales Pesados 2025'!H132:AJ603,29,FALSE)</f>
        <v>0</v>
      </c>
      <c r="L132" s="60">
        <f>VLOOKUP(H132,'Metales Pesados 2025'!H132:AW603,42,FALSE)</f>
        <v>93</v>
      </c>
      <c r="M132" s="36">
        <f>VLOOKUP(H132,'Metales Pesados 2025'!H132:BJ603,55,FALSE)</f>
        <v>0</v>
      </c>
      <c r="N132" s="36">
        <f>VLOOKUP(H132,'Metales Pesados 2025'!H132:BW603,68,FALSE)</f>
        <v>0</v>
      </c>
      <c r="O132" s="36">
        <f>VLOOKUP(H132,'Metales Pesados 2025'!H132:CJ603,81,FALSE)</f>
        <v>0</v>
      </c>
      <c r="P132" s="60">
        <f>VLOOKUP(H132,'Metales Pesados 2025'!H132:CW603,94,FALSE)</f>
        <v>0</v>
      </c>
    </row>
    <row r="133" spans="1:16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2025'!H133:W604,16,FALSE)</f>
        <v>44</v>
      </c>
      <c r="K133" s="36">
        <f>VLOOKUP(H133,'Metales Pesados 2025'!H133:AJ604,29,FALSE)</f>
        <v>1</v>
      </c>
      <c r="L133" s="60">
        <f>VLOOKUP(H133,'Metales Pesados 2025'!H133:AW604,42,FALSE)</f>
        <v>42</v>
      </c>
      <c r="M133" s="36">
        <f>VLOOKUP(H133,'Metales Pesados 2025'!H133:BJ604,55,FALSE)</f>
        <v>0</v>
      </c>
      <c r="N133" s="36">
        <f>VLOOKUP(H133,'Metales Pesados 2025'!H133:BW604,68,FALSE)</f>
        <v>0</v>
      </c>
      <c r="O133" s="36">
        <f>VLOOKUP(H133,'Metales Pesados 2025'!H133:CJ604,81,FALSE)</f>
        <v>0</v>
      </c>
      <c r="P133" s="60">
        <f>VLOOKUP(H133,'Metales Pesados 2025'!H133:CW604,94,FALSE)</f>
        <v>0</v>
      </c>
    </row>
    <row r="134" spans="1:16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2025'!H134:W605,16,FALSE)</f>
        <v>0</v>
      </c>
      <c r="K134" s="36">
        <f>VLOOKUP(H134,'Metales Pesados 2025'!H134:AJ605,29,FALSE)</f>
        <v>0</v>
      </c>
      <c r="L134" s="60">
        <f>VLOOKUP(H134,'Metales Pesados 2025'!H134:AW605,42,FALSE)</f>
        <v>0</v>
      </c>
      <c r="M134" s="36">
        <f>VLOOKUP(H134,'Metales Pesados 2025'!H134:BJ605,55,FALSE)</f>
        <v>0</v>
      </c>
      <c r="N134" s="36">
        <f>VLOOKUP(H134,'Metales Pesados 2025'!H134:BW605,68,FALSE)</f>
        <v>0</v>
      </c>
      <c r="O134" s="36">
        <f>VLOOKUP(H134,'Metales Pesados 2025'!H134:CJ605,81,FALSE)</f>
        <v>0</v>
      </c>
      <c r="P134" s="60">
        <f>VLOOKUP(H134,'Metales Pesados 2025'!H134:CW605,94,FALSE)</f>
        <v>0</v>
      </c>
    </row>
    <row r="135" spans="1:16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2025'!H135:W606,16,FALSE)</f>
        <v>105</v>
      </c>
      <c r="K135" s="36">
        <f>VLOOKUP(H135,'Metales Pesados 2025'!H135:AJ606,29,FALSE)</f>
        <v>0</v>
      </c>
      <c r="L135" s="60">
        <f>VLOOKUP(H135,'Metales Pesados 2025'!H135:AW606,42,FALSE)</f>
        <v>100</v>
      </c>
      <c r="M135" s="36">
        <f>VLOOKUP(H135,'Metales Pesados 2025'!H135:BJ606,55,FALSE)</f>
        <v>0</v>
      </c>
      <c r="N135" s="36">
        <f>VLOOKUP(H135,'Metales Pesados 2025'!H135:BW606,68,FALSE)</f>
        <v>0</v>
      </c>
      <c r="O135" s="36">
        <f>VLOOKUP(H135,'Metales Pesados 2025'!H135:CJ606,81,FALSE)</f>
        <v>0</v>
      </c>
      <c r="P135" s="60">
        <f>VLOOKUP(H135,'Metales Pesados 2025'!H135:CW606,94,FALSE)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2025'!H136:W607,16,FALSE)</f>
        <v>178</v>
      </c>
      <c r="K136" s="36">
        <f>VLOOKUP(H136,'Metales Pesados 2025'!H136:AJ607,29,FALSE)</f>
        <v>0</v>
      </c>
      <c r="L136" s="60">
        <f>VLOOKUP(H136,'Metales Pesados 2025'!H136:AW607,42,FALSE)</f>
        <v>174</v>
      </c>
      <c r="M136" s="36">
        <f>VLOOKUP(H136,'Metales Pesados 2025'!H136:BJ607,55,FALSE)</f>
        <v>0</v>
      </c>
      <c r="N136" s="36">
        <f>VLOOKUP(H136,'Metales Pesados 2025'!H136:BW607,68,FALSE)</f>
        <v>0</v>
      </c>
      <c r="O136" s="36">
        <f>VLOOKUP(H136,'Metales Pesados 2025'!H136:CJ607,81,FALSE)</f>
        <v>0</v>
      </c>
      <c r="P136" s="60">
        <f>VLOOKUP(H136,'Metales Pesados 2025'!H136:CW607,94,FALSE)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2025'!H137:W608,16,FALSE)</f>
        <v>0</v>
      </c>
      <c r="K137" s="36">
        <f>VLOOKUP(H137,'Metales Pesados 2025'!H137:AJ608,29,FALSE)</f>
        <v>0</v>
      </c>
      <c r="L137" s="60">
        <f>VLOOKUP(H137,'Metales Pesados 2025'!H137:AW608,42,FALSE)</f>
        <v>0</v>
      </c>
      <c r="M137" s="36">
        <f>VLOOKUP(H137,'Metales Pesados 2025'!H137:BJ608,55,FALSE)</f>
        <v>0</v>
      </c>
      <c r="N137" s="36">
        <f>VLOOKUP(H137,'Metales Pesados 2025'!H137:BW608,68,FALSE)</f>
        <v>0</v>
      </c>
      <c r="O137" s="36">
        <f>VLOOKUP(H137,'Metales Pesados 2025'!H137:CJ608,81,FALSE)</f>
        <v>0</v>
      </c>
      <c r="P137" s="60">
        <f>VLOOKUP(H137,'Metales Pesados 2025'!H137:CW608,94,FALSE)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2025'!H138:W609,16,FALSE)</f>
        <v>1</v>
      </c>
      <c r="K138" s="36">
        <f>VLOOKUP(H138,'Metales Pesados 2025'!H138:AJ609,29,FALSE)</f>
        <v>0</v>
      </c>
      <c r="L138" s="60">
        <f>VLOOKUP(H138,'Metales Pesados 2025'!H138:AW609,42,FALSE)</f>
        <v>1</v>
      </c>
      <c r="M138" s="36">
        <f>VLOOKUP(H138,'Metales Pesados 2025'!H138:BJ609,55,FALSE)</f>
        <v>0</v>
      </c>
      <c r="N138" s="36">
        <f>VLOOKUP(H138,'Metales Pesados 2025'!H138:BW609,68,FALSE)</f>
        <v>0</v>
      </c>
      <c r="O138" s="36">
        <f>VLOOKUP(H138,'Metales Pesados 2025'!H138:CJ609,81,FALSE)</f>
        <v>0</v>
      </c>
      <c r="P138" s="60">
        <f>VLOOKUP(H138,'Metales Pesados 2025'!H138:CW609,94,FALSE)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2025'!H139:W610,16,FALSE)</f>
        <v>0</v>
      </c>
      <c r="K139" s="36">
        <f>VLOOKUP(H139,'Metales Pesados 2025'!H139:AJ610,29,FALSE)</f>
        <v>0</v>
      </c>
      <c r="L139" s="60">
        <f>VLOOKUP(H139,'Metales Pesados 2025'!H139:AW610,42,FALSE)</f>
        <v>0</v>
      </c>
      <c r="M139" s="36">
        <f>VLOOKUP(H139,'Metales Pesados 2025'!H139:BJ610,55,FALSE)</f>
        <v>0</v>
      </c>
      <c r="N139" s="36">
        <f>VLOOKUP(H139,'Metales Pesados 2025'!H139:BW610,68,FALSE)</f>
        <v>0</v>
      </c>
      <c r="O139" s="36">
        <f>VLOOKUP(H139,'Metales Pesados 2025'!H139:CJ610,81,FALSE)</f>
        <v>0</v>
      </c>
      <c r="P139" s="60">
        <f>VLOOKUP(H139,'Metales Pesados 2025'!H139:CW610,94,FALSE)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2025'!H140:W611,16,FALSE)</f>
        <v>0</v>
      </c>
      <c r="K140" s="36">
        <f>VLOOKUP(H140,'Metales Pesados 2025'!H140:AJ611,29,FALSE)</f>
        <v>0</v>
      </c>
      <c r="L140" s="60">
        <f>VLOOKUP(H140,'Metales Pesados 2025'!H140:AW611,42,FALSE)</f>
        <v>0</v>
      </c>
      <c r="M140" s="36">
        <f>VLOOKUP(H140,'Metales Pesados 2025'!H140:BJ611,55,FALSE)</f>
        <v>0</v>
      </c>
      <c r="N140" s="36">
        <f>VLOOKUP(H140,'Metales Pesados 2025'!H140:BW611,68,FALSE)</f>
        <v>0</v>
      </c>
      <c r="O140" s="36">
        <f>VLOOKUP(H140,'Metales Pesados 2025'!H140:CJ611,81,FALSE)</f>
        <v>0</v>
      </c>
      <c r="P140" s="60">
        <f>VLOOKUP(H140,'Metales Pesados 2025'!H140:CW611,94,FALSE)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2025'!H141:W612,16,FALSE)</f>
        <v>0</v>
      </c>
      <c r="K141" s="36">
        <f>VLOOKUP(H141,'Metales Pesados 2025'!H141:AJ612,29,FALSE)</f>
        <v>0</v>
      </c>
      <c r="L141" s="60">
        <f>VLOOKUP(H141,'Metales Pesados 2025'!H141:AW612,42,FALSE)</f>
        <v>0</v>
      </c>
      <c r="M141" s="36">
        <f>VLOOKUP(H141,'Metales Pesados 2025'!H141:BJ612,55,FALSE)</f>
        <v>0</v>
      </c>
      <c r="N141" s="36">
        <f>VLOOKUP(H141,'Metales Pesados 2025'!H141:BW612,68,FALSE)</f>
        <v>0</v>
      </c>
      <c r="O141" s="36">
        <f>VLOOKUP(H141,'Metales Pesados 2025'!H141:CJ612,81,FALSE)</f>
        <v>0</v>
      </c>
      <c r="P141" s="60">
        <f>VLOOKUP(H141,'Metales Pesados 2025'!H141:CW612,94,FALSE)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2025'!H142:W613,16,FALSE)</f>
        <v>0</v>
      </c>
      <c r="K142" s="36">
        <f>VLOOKUP(H142,'Metales Pesados 2025'!H142:AJ613,29,FALSE)</f>
        <v>0</v>
      </c>
      <c r="L142" s="60">
        <f>VLOOKUP(H142,'Metales Pesados 2025'!H142:AW613,42,FALSE)</f>
        <v>0</v>
      </c>
      <c r="M142" s="36">
        <f>VLOOKUP(H142,'Metales Pesados 2025'!H142:BJ613,55,FALSE)</f>
        <v>0</v>
      </c>
      <c r="N142" s="36">
        <f>VLOOKUP(H142,'Metales Pesados 2025'!H142:BW613,68,FALSE)</f>
        <v>0</v>
      </c>
      <c r="O142" s="36">
        <f>VLOOKUP(H142,'Metales Pesados 2025'!H142:CJ613,81,FALSE)</f>
        <v>0</v>
      </c>
      <c r="P142" s="60">
        <f>VLOOKUP(H142,'Metales Pesados 2025'!H142:CW613,94,FALSE)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2025'!H143:W614,16,FALSE)</f>
        <v>0</v>
      </c>
      <c r="K143" s="36">
        <f>VLOOKUP(H143,'Metales Pesados 2025'!H143:AJ614,29,FALSE)</f>
        <v>0</v>
      </c>
      <c r="L143" s="60">
        <f>VLOOKUP(H143,'Metales Pesados 2025'!H143:AW614,42,FALSE)</f>
        <v>0</v>
      </c>
      <c r="M143" s="36">
        <f>VLOOKUP(H143,'Metales Pesados 2025'!H143:BJ614,55,FALSE)</f>
        <v>0</v>
      </c>
      <c r="N143" s="36">
        <f>VLOOKUP(H143,'Metales Pesados 2025'!H143:BW614,68,FALSE)</f>
        <v>0</v>
      </c>
      <c r="O143" s="36">
        <f>VLOOKUP(H143,'Metales Pesados 2025'!H143:CJ614,81,FALSE)</f>
        <v>0</v>
      </c>
      <c r="P143" s="60">
        <f>VLOOKUP(H143,'Metales Pesados 2025'!H143:CW614,94,FALSE)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2025'!H144:W615,16,FALSE)</f>
        <v>0</v>
      </c>
      <c r="K144" s="36">
        <f>VLOOKUP(H144,'Metales Pesados 2025'!H144:AJ615,29,FALSE)</f>
        <v>0</v>
      </c>
      <c r="L144" s="60">
        <f>VLOOKUP(H144,'Metales Pesados 2025'!H144:AW615,42,FALSE)</f>
        <v>0</v>
      </c>
      <c r="M144" s="36">
        <f>VLOOKUP(H144,'Metales Pesados 2025'!H144:BJ615,55,FALSE)</f>
        <v>0</v>
      </c>
      <c r="N144" s="36">
        <f>VLOOKUP(H144,'Metales Pesados 2025'!H144:BW615,68,FALSE)</f>
        <v>0</v>
      </c>
      <c r="O144" s="36">
        <f>VLOOKUP(H144,'Metales Pesados 2025'!H144:CJ615,81,FALSE)</f>
        <v>0</v>
      </c>
      <c r="P144" s="60">
        <f>VLOOKUP(H144,'Metales Pesados 2025'!H144:CW615,94,FALSE)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2025'!H145:W616,16,FALSE)</f>
        <v>0</v>
      </c>
      <c r="K145" s="36">
        <f>VLOOKUP(H145,'Metales Pesados 2025'!H145:AJ616,29,FALSE)</f>
        <v>0</v>
      </c>
      <c r="L145" s="60">
        <f>VLOOKUP(H145,'Metales Pesados 2025'!H145:AW616,42,FALSE)</f>
        <v>0</v>
      </c>
      <c r="M145" s="36">
        <f>VLOOKUP(H145,'Metales Pesados 2025'!H145:BJ616,55,FALSE)</f>
        <v>0</v>
      </c>
      <c r="N145" s="36">
        <f>VLOOKUP(H145,'Metales Pesados 2025'!H145:BW616,68,FALSE)</f>
        <v>0</v>
      </c>
      <c r="O145" s="36">
        <f>VLOOKUP(H145,'Metales Pesados 2025'!H145:CJ616,81,FALSE)</f>
        <v>0</v>
      </c>
      <c r="P145" s="60">
        <f>VLOOKUP(H145,'Metales Pesados 2025'!H145:CW616,94,FALSE)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2025'!H146:W617,16,FALSE)</f>
        <v>0</v>
      </c>
      <c r="K146" s="36">
        <f>VLOOKUP(H146,'Metales Pesados 2025'!H146:AJ617,29,FALSE)</f>
        <v>0</v>
      </c>
      <c r="L146" s="60">
        <f>VLOOKUP(H146,'Metales Pesados 2025'!H146:AW617,42,FALSE)</f>
        <v>0</v>
      </c>
      <c r="M146" s="36">
        <f>VLOOKUP(H146,'Metales Pesados 2025'!H146:BJ617,55,FALSE)</f>
        <v>0</v>
      </c>
      <c r="N146" s="36">
        <f>VLOOKUP(H146,'Metales Pesados 2025'!H146:BW617,68,FALSE)</f>
        <v>0</v>
      </c>
      <c r="O146" s="36">
        <f>VLOOKUP(H146,'Metales Pesados 2025'!H146:CJ617,81,FALSE)</f>
        <v>0</v>
      </c>
      <c r="P146" s="60">
        <f>VLOOKUP(H146,'Metales Pesados 2025'!H146:CW617,94,FALSE)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2025'!H147:W618,16,FALSE)</f>
        <v>0</v>
      </c>
      <c r="K147" s="36">
        <f>VLOOKUP(H147,'Metales Pesados 2025'!H147:AJ618,29,FALSE)</f>
        <v>0</v>
      </c>
      <c r="L147" s="60">
        <f>VLOOKUP(H147,'Metales Pesados 2025'!H147:AW618,42,FALSE)</f>
        <v>0</v>
      </c>
      <c r="M147" s="36">
        <f>VLOOKUP(H147,'Metales Pesados 2025'!H147:BJ618,55,FALSE)</f>
        <v>0</v>
      </c>
      <c r="N147" s="36">
        <f>VLOOKUP(H147,'Metales Pesados 2025'!H147:BW618,68,FALSE)</f>
        <v>0</v>
      </c>
      <c r="O147" s="36">
        <f>VLOOKUP(H147,'Metales Pesados 2025'!H147:CJ618,81,FALSE)</f>
        <v>0</v>
      </c>
      <c r="P147" s="60">
        <f>VLOOKUP(H147,'Metales Pesados 2025'!H147:CW618,94,FALSE)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2025'!H148:W619,16,FALSE)</f>
        <v>68</v>
      </c>
      <c r="K148" s="36">
        <f>VLOOKUP(H148,'Metales Pesados 2025'!H148:AJ619,29,FALSE)</f>
        <v>0</v>
      </c>
      <c r="L148" s="60">
        <f>VLOOKUP(H148,'Metales Pesados 2025'!H148:AW619,42,FALSE)</f>
        <v>60</v>
      </c>
      <c r="M148" s="36">
        <f>VLOOKUP(H148,'Metales Pesados 2025'!H148:BJ619,55,FALSE)</f>
        <v>0</v>
      </c>
      <c r="N148" s="36">
        <f>VLOOKUP(H148,'Metales Pesados 2025'!H148:BW619,68,FALSE)</f>
        <v>0</v>
      </c>
      <c r="O148" s="36">
        <f>VLOOKUP(H148,'Metales Pesados 2025'!H148:CJ619,81,FALSE)</f>
        <v>0</v>
      </c>
      <c r="P148" s="60">
        <f>VLOOKUP(H148,'Metales Pesados 2025'!H148:CW619,94,FALSE)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2025'!H149:W620,16,FALSE)</f>
        <v>42</v>
      </c>
      <c r="K149" s="36">
        <f>VLOOKUP(H149,'Metales Pesados 2025'!H149:AJ620,29,FALSE)</f>
        <v>0</v>
      </c>
      <c r="L149" s="60">
        <f>VLOOKUP(H149,'Metales Pesados 2025'!H149:AW620,42,FALSE)</f>
        <v>39</v>
      </c>
      <c r="M149" s="36">
        <f>VLOOKUP(H149,'Metales Pesados 2025'!H149:BJ620,55,FALSE)</f>
        <v>0</v>
      </c>
      <c r="N149" s="36">
        <f>VLOOKUP(H149,'Metales Pesados 2025'!H149:BW620,68,FALSE)</f>
        <v>0</v>
      </c>
      <c r="O149" s="36">
        <f>VLOOKUP(H149,'Metales Pesados 2025'!H149:CJ620,81,FALSE)</f>
        <v>0</v>
      </c>
      <c r="P149" s="60">
        <f>VLOOKUP(H149,'Metales Pesados 2025'!H149:CW620,94,FALSE)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2025'!H150:W621,16,FALSE)</f>
        <v>41</v>
      </c>
      <c r="K150" s="36">
        <f>VLOOKUP(H150,'Metales Pesados 2025'!H150:AJ621,29,FALSE)</f>
        <v>0</v>
      </c>
      <c r="L150" s="60">
        <f>VLOOKUP(H150,'Metales Pesados 2025'!H150:AW621,42,FALSE)</f>
        <v>38</v>
      </c>
      <c r="M150" s="36">
        <f>VLOOKUP(H150,'Metales Pesados 2025'!H150:BJ621,55,FALSE)</f>
        <v>0</v>
      </c>
      <c r="N150" s="36">
        <f>VLOOKUP(H150,'Metales Pesados 2025'!H150:BW621,68,FALSE)</f>
        <v>0</v>
      </c>
      <c r="O150" s="36">
        <f>VLOOKUP(H150,'Metales Pesados 2025'!H150:CJ621,81,FALSE)</f>
        <v>0</v>
      </c>
      <c r="P150" s="60">
        <f>VLOOKUP(H150,'Metales Pesados 2025'!H150:CW621,94,FALSE)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2025'!H151:W622,16,FALSE)</f>
        <v>0</v>
      </c>
      <c r="K151" s="36">
        <f>VLOOKUP(H151,'Metales Pesados 2025'!H151:AJ622,29,FALSE)</f>
        <v>0</v>
      </c>
      <c r="L151" s="60">
        <f>VLOOKUP(H151,'Metales Pesados 2025'!H151:AW622,42,FALSE)</f>
        <v>0</v>
      </c>
      <c r="M151" s="36">
        <f>VLOOKUP(H151,'Metales Pesados 2025'!H151:BJ622,55,FALSE)</f>
        <v>0</v>
      </c>
      <c r="N151" s="36">
        <f>VLOOKUP(H151,'Metales Pesados 2025'!H151:BW622,68,FALSE)</f>
        <v>0</v>
      </c>
      <c r="O151" s="36">
        <f>VLOOKUP(H151,'Metales Pesados 2025'!H151:CJ622,81,FALSE)</f>
        <v>0</v>
      </c>
      <c r="P151" s="60">
        <f>VLOOKUP(H151,'Metales Pesados 2025'!H151:CW622,94,FALSE)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2025'!H152:W623,16,FALSE)</f>
        <v>136</v>
      </c>
      <c r="K152" s="36">
        <f>VLOOKUP(H152,'Metales Pesados 2025'!H152:AJ623,29,FALSE)</f>
        <v>0</v>
      </c>
      <c r="L152" s="60">
        <f>VLOOKUP(H152,'Metales Pesados 2025'!H152:AW623,42,FALSE)</f>
        <v>127</v>
      </c>
      <c r="M152" s="36">
        <f>VLOOKUP(H152,'Metales Pesados 2025'!H152:BJ623,55,FALSE)</f>
        <v>0</v>
      </c>
      <c r="N152" s="36">
        <f>VLOOKUP(H152,'Metales Pesados 2025'!H152:BW623,68,FALSE)</f>
        <v>0</v>
      </c>
      <c r="O152" s="36">
        <f>VLOOKUP(H152,'Metales Pesados 2025'!H152:CJ623,81,FALSE)</f>
        <v>0</v>
      </c>
      <c r="P152" s="60">
        <f>VLOOKUP(H152,'Metales Pesados 2025'!H152:CW623,94,FALSE)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2025'!H153:W624,16,FALSE)</f>
        <v>0</v>
      </c>
      <c r="K153" s="36">
        <f>VLOOKUP(H153,'Metales Pesados 2025'!H153:AJ624,29,FALSE)</f>
        <v>0</v>
      </c>
      <c r="L153" s="60">
        <f>VLOOKUP(H153,'Metales Pesados 2025'!H153:AW624,42,FALSE)</f>
        <v>0</v>
      </c>
      <c r="M153" s="36">
        <f>VLOOKUP(H153,'Metales Pesados 2025'!H153:BJ624,55,FALSE)</f>
        <v>0</v>
      </c>
      <c r="N153" s="36">
        <f>VLOOKUP(H153,'Metales Pesados 2025'!H153:BW624,68,FALSE)</f>
        <v>0</v>
      </c>
      <c r="O153" s="36">
        <f>VLOOKUP(H153,'Metales Pesados 2025'!H153:CJ624,81,FALSE)</f>
        <v>0</v>
      </c>
      <c r="P153" s="60">
        <f>VLOOKUP(H153,'Metales Pesados 2025'!H153:CW624,94,FALSE)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2025'!H154:W625,16,FALSE)</f>
        <v>108</v>
      </c>
      <c r="K154" s="36">
        <f>VLOOKUP(H154,'Metales Pesados 2025'!H154:AJ625,29,FALSE)</f>
        <v>0</v>
      </c>
      <c r="L154" s="60">
        <f>VLOOKUP(H154,'Metales Pesados 2025'!H154:AW625,42,FALSE)</f>
        <v>95</v>
      </c>
      <c r="M154" s="36">
        <f>VLOOKUP(H154,'Metales Pesados 2025'!H154:BJ625,55,FALSE)</f>
        <v>0</v>
      </c>
      <c r="N154" s="36">
        <f>VLOOKUP(H154,'Metales Pesados 2025'!H154:BW625,68,FALSE)</f>
        <v>0</v>
      </c>
      <c r="O154" s="36">
        <f>VLOOKUP(H154,'Metales Pesados 2025'!H154:CJ625,81,FALSE)</f>
        <v>0</v>
      </c>
      <c r="P154" s="60">
        <f>VLOOKUP(H154,'Metales Pesados 2025'!H154:CW625,94,FALSE)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2025'!H155:W626,16,FALSE)</f>
        <v>28</v>
      </c>
      <c r="K155" s="36">
        <f>VLOOKUP(H155,'Metales Pesados 2025'!H155:AJ626,29,FALSE)</f>
        <v>0</v>
      </c>
      <c r="L155" s="60">
        <f>VLOOKUP(H155,'Metales Pesados 2025'!H155:AW626,42,FALSE)</f>
        <v>25</v>
      </c>
      <c r="M155" s="36">
        <f>VLOOKUP(H155,'Metales Pesados 2025'!H155:BJ626,55,FALSE)</f>
        <v>0</v>
      </c>
      <c r="N155" s="36">
        <f>VLOOKUP(H155,'Metales Pesados 2025'!H155:BW626,68,FALSE)</f>
        <v>0</v>
      </c>
      <c r="O155" s="36">
        <f>VLOOKUP(H155,'Metales Pesados 2025'!H155:CJ626,81,FALSE)</f>
        <v>0</v>
      </c>
      <c r="P155" s="60">
        <f>VLOOKUP(H155,'Metales Pesados 2025'!H155:CW626,94,FALSE)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2025'!H156:W627,16,FALSE)</f>
        <v>4</v>
      </c>
      <c r="K156" s="36">
        <f>VLOOKUP(H156,'Metales Pesados 2025'!H156:AJ627,29,FALSE)</f>
        <v>0</v>
      </c>
      <c r="L156" s="60">
        <f>VLOOKUP(H156,'Metales Pesados 2025'!H156:AW627,42,FALSE)</f>
        <v>2</v>
      </c>
      <c r="M156" s="36">
        <f>VLOOKUP(H156,'Metales Pesados 2025'!H156:BJ627,55,FALSE)</f>
        <v>0</v>
      </c>
      <c r="N156" s="36">
        <f>VLOOKUP(H156,'Metales Pesados 2025'!H156:BW627,68,FALSE)</f>
        <v>0</v>
      </c>
      <c r="O156" s="36">
        <f>VLOOKUP(H156,'Metales Pesados 2025'!H156:CJ627,81,FALSE)</f>
        <v>0</v>
      </c>
      <c r="P156" s="60">
        <f>VLOOKUP(H156,'Metales Pesados 2025'!H156:CW627,94,FALSE)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2025'!H157:W628,16,FALSE)</f>
        <v>0</v>
      </c>
      <c r="K157" s="36">
        <f>VLOOKUP(H157,'Metales Pesados 2025'!H157:AJ628,29,FALSE)</f>
        <v>0</v>
      </c>
      <c r="L157" s="60">
        <f>VLOOKUP(H157,'Metales Pesados 2025'!H157:AW628,42,FALSE)</f>
        <v>0</v>
      </c>
      <c r="M157" s="36">
        <f>VLOOKUP(H157,'Metales Pesados 2025'!H157:BJ628,55,FALSE)</f>
        <v>0</v>
      </c>
      <c r="N157" s="36">
        <f>VLOOKUP(H157,'Metales Pesados 2025'!H157:BW628,68,FALSE)</f>
        <v>0</v>
      </c>
      <c r="O157" s="36">
        <f>VLOOKUP(H157,'Metales Pesados 2025'!H157:CJ628,81,FALSE)</f>
        <v>0</v>
      </c>
      <c r="P157" s="60">
        <f>VLOOKUP(H157,'Metales Pesados 2025'!H157:CW628,94,FALSE)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2025'!H158:W629,16,FALSE)</f>
        <v>0</v>
      </c>
      <c r="K158" s="36">
        <f>VLOOKUP(H158,'Metales Pesados 2025'!H158:AJ629,29,FALSE)</f>
        <v>0</v>
      </c>
      <c r="L158" s="60">
        <f>VLOOKUP(H158,'Metales Pesados 2025'!H158:AW629,42,FALSE)</f>
        <v>0</v>
      </c>
      <c r="M158" s="36">
        <f>VLOOKUP(H158,'Metales Pesados 2025'!H158:BJ629,55,FALSE)</f>
        <v>0</v>
      </c>
      <c r="N158" s="36">
        <f>VLOOKUP(H158,'Metales Pesados 2025'!H158:BW629,68,FALSE)</f>
        <v>0</v>
      </c>
      <c r="O158" s="36">
        <f>VLOOKUP(H158,'Metales Pesados 2025'!H158:CJ629,81,FALSE)</f>
        <v>0</v>
      </c>
      <c r="P158" s="60">
        <f>VLOOKUP(H158,'Metales Pesados 2025'!H158:CW629,94,FALSE)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2025'!H159:W630,16,FALSE)</f>
        <v>0</v>
      </c>
      <c r="K159" s="36">
        <f>VLOOKUP(H159,'Metales Pesados 2025'!H159:AJ630,29,FALSE)</f>
        <v>0</v>
      </c>
      <c r="L159" s="60">
        <f>VLOOKUP(H159,'Metales Pesados 2025'!H159:AW630,42,FALSE)</f>
        <v>0</v>
      </c>
      <c r="M159" s="36">
        <f>VLOOKUP(H159,'Metales Pesados 2025'!H159:BJ630,55,FALSE)</f>
        <v>0</v>
      </c>
      <c r="N159" s="36">
        <f>VLOOKUP(H159,'Metales Pesados 2025'!H159:BW630,68,FALSE)</f>
        <v>0</v>
      </c>
      <c r="O159" s="36">
        <f>VLOOKUP(H159,'Metales Pesados 2025'!H159:CJ630,81,FALSE)</f>
        <v>0</v>
      </c>
      <c r="P159" s="60">
        <f>VLOOKUP(H159,'Metales Pesados 2025'!H159:CW630,94,FALSE)</f>
        <v>1</v>
      </c>
    </row>
    <row r="160" spans="1:16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2025'!H160:W631,16,FALSE)</f>
        <v>0</v>
      </c>
      <c r="K160" s="36">
        <f>VLOOKUP(H160,'Metales Pesados 2025'!H160:AJ631,29,FALSE)</f>
        <v>0</v>
      </c>
      <c r="L160" s="60">
        <f>VLOOKUP(H160,'Metales Pesados 2025'!H160:AW631,42,FALSE)</f>
        <v>0</v>
      </c>
      <c r="M160" s="36">
        <f>VLOOKUP(H160,'Metales Pesados 2025'!H160:BJ631,55,FALSE)</f>
        <v>0</v>
      </c>
      <c r="N160" s="36">
        <f>VLOOKUP(H160,'Metales Pesados 2025'!H160:BW631,68,FALSE)</f>
        <v>0</v>
      </c>
      <c r="O160" s="36">
        <f>VLOOKUP(H160,'Metales Pesados 2025'!H160:CJ631,81,FALSE)</f>
        <v>0</v>
      </c>
      <c r="P160" s="60">
        <f>VLOOKUP(H160,'Metales Pesados 2025'!H160:CW631,94,FALSE)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2025'!H161:W632,16,FALSE)</f>
        <v>0</v>
      </c>
      <c r="K161" s="36">
        <f>VLOOKUP(H161,'Metales Pesados 2025'!H161:AJ632,29,FALSE)</f>
        <v>0</v>
      </c>
      <c r="L161" s="60">
        <f>VLOOKUP(H161,'Metales Pesados 2025'!H161:AW632,42,FALSE)</f>
        <v>0</v>
      </c>
      <c r="M161" s="36">
        <f>VLOOKUP(H161,'Metales Pesados 2025'!H161:BJ632,55,FALSE)</f>
        <v>0</v>
      </c>
      <c r="N161" s="36">
        <f>VLOOKUP(H161,'Metales Pesados 2025'!H161:BW632,68,FALSE)</f>
        <v>0</v>
      </c>
      <c r="O161" s="36">
        <f>VLOOKUP(H161,'Metales Pesados 2025'!H161:CJ632,81,FALSE)</f>
        <v>0</v>
      </c>
      <c r="P161" s="60">
        <f>VLOOKUP(H161,'Metales Pesados 2025'!H161:CW632,94,FALSE)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2025'!H162:W633,16,FALSE)</f>
        <v>0</v>
      </c>
      <c r="K162" s="36">
        <f>VLOOKUP(H162,'Metales Pesados 2025'!H162:AJ633,29,FALSE)</f>
        <v>0</v>
      </c>
      <c r="L162" s="60">
        <f>VLOOKUP(H162,'Metales Pesados 2025'!H162:AW633,42,FALSE)</f>
        <v>0</v>
      </c>
      <c r="M162" s="36">
        <f>VLOOKUP(H162,'Metales Pesados 2025'!H162:BJ633,55,FALSE)</f>
        <v>0</v>
      </c>
      <c r="N162" s="36">
        <f>VLOOKUP(H162,'Metales Pesados 2025'!H162:BW633,68,FALSE)</f>
        <v>0</v>
      </c>
      <c r="O162" s="36">
        <f>VLOOKUP(H162,'Metales Pesados 2025'!H162:CJ633,81,FALSE)</f>
        <v>0</v>
      </c>
      <c r="P162" s="60">
        <f>VLOOKUP(H162,'Metales Pesados 2025'!H162:CW633,94,FALSE)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2025'!H163:W634,16,FALSE)</f>
        <v>0</v>
      </c>
      <c r="K163" s="36">
        <f>VLOOKUP(H163,'Metales Pesados 2025'!H163:AJ634,29,FALSE)</f>
        <v>0</v>
      </c>
      <c r="L163" s="60">
        <f>VLOOKUP(H163,'Metales Pesados 2025'!H163:AW634,42,FALSE)</f>
        <v>0</v>
      </c>
      <c r="M163" s="36">
        <f>VLOOKUP(H163,'Metales Pesados 2025'!H163:BJ634,55,FALSE)</f>
        <v>0</v>
      </c>
      <c r="N163" s="36">
        <f>VLOOKUP(H163,'Metales Pesados 2025'!H163:BW634,68,FALSE)</f>
        <v>0</v>
      </c>
      <c r="O163" s="36">
        <f>VLOOKUP(H163,'Metales Pesados 2025'!H163:CJ634,81,FALSE)</f>
        <v>0</v>
      </c>
      <c r="P163" s="60">
        <f>VLOOKUP(H163,'Metales Pesados 2025'!H163:CW634,94,FALSE)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2025'!H164:W635,16,FALSE)</f>
        <v>0</v>
      </c>
      <c r="K164" s="36">
        <f>VLOOKUP(H164,'Metales Pesados 2025'!H164:AJ635,29,FALSE)</f>
        <v>0</v>
      </c>
      <c r="L164" s="60">
        <f>VLOOKUP(H164,'Metales Pesados 2025'!H164:AW635,42,FALSE)</f>
        <v>0</v>
      </c>
      <c r="M164" s="36">
        <f>VLOOKUP(H164,'Metales Pesados 2025'!H164:BJ635,55,FALSE)</f>
        <v>0</v>
      </c>
      <c r="N164" s="36">
        <f>VLOOKUP(H164,'Metales Pesados 2025'!H164:BW635,68,FALSE)</f>
        <v>0</v>
      </c>
      <c r="O164" s="36">
        <f>VLOOKUP(H164,'Metales Pesados 2025'!H164:CJ635,81,FALSE)</f>
        <v>0</v>
      </c>
      <c r="P164" s="60">
        <f>VLOOKUP(H164,'Metales Pesados 2025'!H164:CW635,94,FALSE)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2025'!H165:W636,16,FALSE)</f>
        <v>0</v>
      </c>
      <c r="K165" s="36">
        <f>VLOOKUP(H165,'Metales Pesados 2025'!H165:AJ636,29,FALSE)</f>
        <v>0</v>
      </c>
      <c r="L165" s="60">
        <f>VLOOKUP(H165,'Metales Pesados 2025'!H165:AW636,42,FALSE)</f>
        <v>0</v>
      </c>
      <c r="M165" s="36">
        <f>VLOOKUP(H165,'Metales Pesados 2025'!H165:BJ636,55,FALSE)</f>
        <v>0</v>
      </c>
      <c r="N165" s="36">
        <f>VLOOKUP(H165,'Metales Pesados 2025'!H165:BW636,68,FALSE)</f>
        <v>0</v>
      </c>
      <c r="O165" s="36">
        <f>VLOOKUP(H165,'Metales Pesados 2025'!H165:CJ636,81,FALSE)</f>
        <v>0</v>
      </c>
      <c r="P165" s="60">
        <f>VLOOKUP(H165,'Metales Pesados 2025'!H165:CW636,94,FALSE)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2025'!H166:W637,16,FALSE)</f>
        <v>0</v>
      </c>
      <c r="K166" s="36">
        <f>VLOOKUP(H166,'Metales Pesados 2025'!H166:AJ637,29,FALSE)</f>
        <v>0</v>
      </c>
      <c r="L166" s="60">
        <f>VLOOKUP(H166,'Metales Pesados 2025'!H166:AW637,42,FALSE)</f>
        <v>0</v>
      </c>
      <c r="M166" s="36">
        <f>VLOOKUP(H166,'Metales Pesados 2025'!H166:BJ637,55,FALSE)</f>
        <v>0</v>
      </c>
      <c r="N166" s="36">
        <f>VLOOKUP(H166,'Metales Pesados 2025'!H166:BW637,68,FALSE)</f>
        <v>0</v>
      </c>
      <c r="O166" s="36">
        <f>VLOOKUP(H166,'Metales Pesados 2025'!H166:CJ637,81,FALSE)</f>
        <v>0</v>
      </c>
      <c r="P166" s="60">
        <f>VLOOKUP(H166,'Metales Pesados 2025'!H166:CW637,94,FALSE)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2025'!H167:W638,16,FALSE)</f>
        <v>0</v>
      </c>
      <c r="K167" s="36">
        <f>VLOOKUP(H167,'Metales Pesados 2025'!H167:AJ638,29,FALSE)</f>
        <v>0</v>
      </c>
      <c r="L167" s="60">
        <f>VLOOKUP(H167,'Metales Pesados 2025'!H167:AW638,42,FALSE)</f>
        <v>0</v>
      </c>
      <c r="M167" s="36">
        <f>VLOOKUP(H167,'Metales Pesados 2025'!H167:BJ638,55,FALSE)</f>
        <v>0</v>
      </c>
      <c r="N167" s="36">
        <f>VLOOKUP(H167,'Metales Pesados 2025'!H167:BW638,68,FALSE)</f>
        <v>0</v>
      </c>
      <c r="O167" s="36">
        <f>VLOOKUP(H167,'Metales Pesados 2025'!H167:CJ638,81,FALSE)</f>
        <v>0</v>
      </c>
      <c r="P167" s="60">
        <f>VLOOKUP(H167,'Metales Pesados 2025'!H167:CW638,94,FALSE)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2025'!H168:W639,16,FALSE)</f>
        <v>0</v>
      </c>
      <c r="K168" s="36">
        <f>VLOOKUP(H168,'Metales Pesados 2025'!H168:AJ639,29,FALSE)</f>
        <v>0</v>
      </c>
      <c r="L168" s="60">
        <f>VLOOKUP(H168,'Metales Pesados 2025'!H168:AW639,42,FALSE)</f>
        <v>0</v>
      </c>
      <c r="M168" s="36">
        <f>VLOOKUP(H168,'Metales Pesados 2025'!H168:BJ639,55,FALSE)</f>
        <v>0</v>
      </c>
      <c r="N168" s="36">
        <f>VLOOKUP(H168,'Metales Pesados 2025'!H168:BW639,68,FALSE)</f>
        <v>0</v>
      </c>
      <c r="O168" s="36">
        <f>VLOOKUP(H168,'Metales Pesados 2025'!H168:CJ639,81,FALSE)</f>
        <v>0</v>
      </c>
      <c r="P168" s="60">
        <f>VLOOKUP(H168,'Metales Pesados 2025'!H168:CW639,94,FALSE)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2025'!H169:W640,16,FALSE)</f>
        <v>12</v>
      </c>
      <c r="K169" s="36">
        <f>VLOOKUP(H169,'Metales Pesados 2025'!H169:AJ640,29,FALSE)</f>
        <v>0</v>
      </c>
      <c r="L169" s="60">
        <f>VLOOKUP(H169,'Metales Pesados 2025'!H169:AW640,42,FALSE)</f>
        <v>12</v>
      </c>
      <c r="M169" s="36">
        <f>VLOOKUP(H169,'Metales Pesados 2025'!H169:BJ640,55,FALSE)</f>
        <v>0</v>
      </c>
      <c r="N169" s="36">
        <f>VLOOKUP(H169,'Metales Pesados 2025'!H169:BW640,68,FALSE)</f>
        <v>0</v>
      </c>
      <c r="O169" s="36">
        <f>VLOOKUP(H169,'Metales Pesados 2025'!H169:CJ640,81,FALSE)</f>
        <v>0</v>
      </c>
      <c r="P169" s="60">
        <f>VLOOKUP(H169,'Metales Pesados 2025'!H169:CW640,94,FALSE)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2025'!H170:W641,16,FALSE)</f>
        <v>20</v>
      </c>
      <c r="K170" s="36">
        <f>VLOOKUP(H170,'Metales Pesados 2025'!H170:AJ641,29,FALSE)</f>
        <v>0</v>
      </c>
      <c r="L170" s="60">
        <f>VLOOKUP(H170,'Metales Pesados 2025'!H170:AW641,42,FALSE)</f>
        <v>19</v>
      </c>
      <c r="M170" s="36">
        <f>VLOOKUP(H170,'Metales Pesados 2025'!H170:BJ641,55,FALSE)</f>
        <v>0</v>
      </c>
      <c r="N170" s="36">
        <f>VLOOKUP(H170,'Metales Pesados 2025'!H170:BW641,68,FALSE)</f>
        <v>0</v>
      </c>
      <c r="O170" s="36">
        <f>VLOOKUP(H170,'Metales Pesados 2025'!H170:CJ641,81,FALSE)</f>
        <v>0</v>
      </c>
      <c r="P170" s="60">
        <f>VLOOKUP(H170,'Metales Pesados 2025'!H170:CW641,94,FALSE)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2025'!H171:W642,16,FALSE)</f>
        <v>0</v>
      </c>
      <c r="K171" s="36">
        <f>VLOOKUP(H171,'Metales Pesados 2025'!H171:AJ642,29,FALSE)</f>
        <v>0</v>
      </c>
      <c r="L171" s="60">
        <f>VLOOKUP(H171,'Metales Pesados 2025'!H171:AW642,42,FALSE)</f>
        <v>0</v>
      </c>
      <c r="M171" s="36">
        <f>VLOOKUP(H171,'Metales Pesados 2025'!H171:BJ642,55,FALSE)</f>
        <v>0</v>
      </c>
      <c r="N171" s="36">
        <f>VLOOKUP(H171,'Metales Pesados 2025'!H171:BW642,68,FALSE)</f>
        <v>0</v>
      </c>
      <c r="O171" s="36">
        <f>VLOOKUP(H171,'Metales Pesados 2025'!H171:CJ642,81,FALSE)</f>
        <v>0</v>
      </c>
      <c r="P171" s="60">
        <f>VLOOKUP(H171,'Metales Pesados 2025'!H171:CW642,94,FALSE)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2025'!H172:W643,16,FALSE)</f>
        <v>0</v>
      </c>
      <c r="K172" s="36">
        <f>VLOOKUP(H172,'Metales Pesados 2025'!H172:AJ643,29,FALSE)</f>
        <v>0</v>
      </c>
      <c r="L172" s="60">
        <f>VLOOKUP(H172,'Metales Pesados 2025'!H172:AW643,42,FALSE)</f>
        <v>0</v>
      </c>
      <c r="M172" s="36">
        <f>VLOOKUP(H172,'Metales Pesados 2025'!H172:BJ643,55,FALSE)</f>
        <v>0</v>
      </c>
      <c r="N172" s="36">
        <f>VLOOKUP(H172,'Metales Pesados 2025'!H172:BW643,68,FALSE)</f>
        <v>0</v>
      </c>
      <c r="O172" s="36">
        <f>VLOOKUP(H172,'Metales Pesados 2025'!H172:CJ643,81,FALSE)</f>
        <v>0</v>
      </c>
      <c r="P172" s="60">
        <f>VLOOKUP(H172,'Metales Pesados 2025'!H172:CW643,94,FALSE)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2025'!H173:W644,16,FALSE)</f>
        <v>77</v>
      </c>
      <c r="K173" s="36">
        <f>VLOOKUP(H173,'Metales Pesados 2025'!H173:AJ644,29,FALSE)</f>
        <v>0</v>
      </c>
      <c r="L173" s="60">
        <f>VLOOKUP(H173,'Metales Pesados 2025'!H173:AW644,42,FALSE)</f>
        <v>77</v>
      </c>
      <c r="M173" s="36">
        <f>VLOOKUP(H173,'Metales Pesados 2025'!H173:BJ644,55,FALSE)</f>
        <v>0</v>
      </c>
      <c r="N173" s="36">
        <f>VLOOKUP(H173,'Metales Pesados 2025'!H173:BW644,68,FALSE)</f>
        <v>0</v>
      </c>
      <c r="O173" s="36">
        <f>VLOOKUP(H173,'Metales Pesados 2025'!H173:CJ644,81,FALSE)</f>
        <v>0</v>
      </c>
      <c r="P173" s="60">
        <f>VLOOKUP(H173,'Metales Pesados 2025'!H173:CW644,94,FALSE)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2025'!H174:W645,16,FALSE)</f>
        <v>20</v>
      </c>
      <c r="K174" s="36">
        <f>VLOOKUP(H174,'Metales Pesados 2025'!H174:AJ645,29,FALSE)</f>
        <v>0</v>
      </c>
      <c r="L174" s="60">
        <f>VLOOKUP(H174,'Metales Pesados 2025'!H174:AW645,42,FALSE)</f>
        <v>20</v>
      </c>
      <c r="M174" s="36">
        <f>VLOOKUP(H174,'Metales Pesados 2025'!H174:BJ645,55,FALSE)</f>
        <v>0</v>
      </c>
      <c r="N174" s="36">
        <f>VLOOKUP(H174,'Metales Pesados 2025'!H174:BW645,68,FALSE)</f>
        <v>0</v>
      </c>
      <c r="O174" s="36">
        <f>VLOOKUP(H174,'Metales Pesados 2025'!H174:CJ645,81,FALSE)</f>
        <v>0</v>
      </c>
      <c r="P174" s="60">
        <f>VLOOKUP(H174,'Metales Pesados 2025'!H174:CW645,94,FALSE)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2025'!H175:W646,16,FALSE)</f>
        <v>0</v>
      </c>
      <c r="K175" s="36">
        <f>VLOOKUP(H175,'Metales Pesados 2025'!H175:AJ646,29,FALSE)</f>
        <v>0</v>
      </c>
      <c r="L175" s="60">
        <f>VLOOKUP(H175,'Metales Pesados 2025'!H175:AW646,42,FALSE)</f>
        <v>0</v>
      </c>
      <c r="M175" s="36">
        <f>VLOOKUP(H175,'Metales Pesados 2025'!H175:BJ646,55,FALSE)</f>
        <v>0</v>
      </c>
      <c r="N175" s="36">
        <f>VLOOKUP(H175,'Metales Pesados 2025'!H175:BW646,68,FALSE)</f>
        <v>0</v>
      </c>
      <c r="O175" s="36">
        <f>VLOOKUP(H175,'Metales Pesados 2025'!H175:CJ646,81,FALSE)</f>
        <v>0</v>
      </c>
      <c r="P175" s="60">
        <f>VLOOKUP(H175,'Metales Pesados 2025'!H175:CW646,94,FALSE)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2025'!H176:W647,16,FALSE)</f>
        <v>0</v>
      </c>
      <c r="K176" s="36">
        <f>VLOOKUP(H176,'Metales Pesados 2025'!H176:AJ647,29,FALSE)</f>
        <v>0</v>
      </c>
      <c r="L176" s="60">
        <f>VLOOKUP(H176,'Metales Pesados 2025'!H176:AW647,42,FALSE)</f>
        <v>0</v>
      </c>
      <c r="M176" s="36">
        <f>VLOOKUP(H176,'Metales Pesados 2025'!H176:BJ647,55,FALSE)</f>
        <v>0</v>
      </c>
      <c r="N176" s="36">
        <f>VLOOKUP(H176,'Metales Pesados 2025'!H176:BW647,68,FALSE)</f>
        <v>0</v>
      </c>
      <c r="O176" s="36">
        <f>VLOOKUP(H176,'Metales Pesados 2025'!H176:CJ647,81,FALSE)</f>
        <v>0</v>
      </c>
      <c r="P176" s="60">
        <f>VLOOKUP(H176,'Metales Pesados 2025'!H176:CW647,94,FALSE)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2025'!H177:W648,16,FALSE)</f>
        <v>0</v>
      </c>
      <c r="K177" s="36">
        <f>VLOOKUP(H177,'Metales Pesados 2025'!H177:AJ648,29,FALSE)</f>
        <v>0</v>
      </c>
      <c r="L177" s="60">
        <f>VLOOKUP(H177,'Metales Pesados 2025'!H177:AW648,42,FALSE)</f>
        <v>0</v>
      </c>
      <c r="M177" s="36">
        <f>VLOOKUP(H177,'Metales Pesados 2025'!H177:BJ648,55,FALSE)</f>
        <v>0</v>
      </c>
      <c r="N177" s="36">
        <f>VLOOKUP(H177,'Metales Pesados 2025'!H177:BW648,68,FALSE)</f>
        <v>0</v>
      </c>
      <c r="O177" s="36">
        <f>VLOOKUP(H177,'Metales Pesados 2025'!H177:CJ648,81,FALSE)</f>
        <v>0</v>
      </c>
      <c r="P177" s="60">
        <f>VLOOKUP(H177,'Metales Pesados 2025'!H177:CW648,94,FALSE)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2025'!H178:W649,16,FALSE)</f>
        <v>0</v>
      </c>
      <c r="K178" s="36">
        <f>VLOOKUP(H178,'Metales Pesados 2025'!H178:AJ649,29,FALSE)</f>
        <v>0</v>
      </c>
      <c r="L178" s="60">
        <f>VLOOKUP(H178,'Metales Pesados 2025'!H178:AW649,42,FALSE)</f>
        <v>0</v>
      </c>
      <c r="M178" s="36">
        <f>VLOOKUP(H178,'Metales Pesados 2025'!H178:BJ649,55,FALSE)</f>
        <v>0</v>
      </c>
      <c r="N178" s="36">
        <f>VLOOKUP(H178,'Metales Pesados 2025'!H178:BW649,68,FALSE)</f>
        <v>0</v>
      </c>
      <c r="O178" s="36">
        <f>VLOOKUP(H178,'Metales Pesados 2025'!H178:CJ649,81,FALSE)</f>
        <v>0</v>
      </c>
      <c r="P178" s="60">
        <f>VLOOKUP(H178,'Metales Pesados 2025'!H178:CW649,94,FALSE)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2025'!H179:W650,16,FALSE)</f>
        <v>0</v>
      </c>
      <c r="K179" s="36">
        <f>VLOOKUP(H179,'Metales Pesados 2025'!H179:AJ650,29,FALSE)</f>
        <v>0</v>
      </c>
      <c r="L179" s="60">
        <f>VLOOKUP(H179,'Metales Pesados 2025'!H179:AW650,42,FALSE)</f>
        <v>0</v>
      </c>
      <c r="M179" s="36">
        <f>VLOOKUP(H179,'Metales Pesados 2025'!H179:BJ650,55,FALSE)</f>
        <v>0</v>
      </c>
      <c r="N179" s="36">
        <f>VLOOKUP(H179,'Metales Pesados 2025'!H179:BW650,68,FALSE)</f>
        <v>0</v>
      </c>
      <c r="O179" s="36">
        <f>VLOOKUP(H179,'Metales Pesados 2025'!H179:CJ650,81,FALSE)</f>
        <v>0</v>
      </c>
      <c r="P179" s="60">
        <f>VLOOKUP(H179,'Metales Pesados 2025'!H179:CW650,94,FALSE)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2025'!H180:W651,16,FALSE)</f>
        <v>0</v>
      </c>
      <c r="K180" s="36">
        <f>VLOOKUP(H180,'Metales Pesados 2025'!H180:AJ651,29,FALSE)</f>
        <v>0</v>
      </c>
      <c r="L180" s="60">
        <f>VLOOKUP(H180,'Metales Pesados 2025'!H180:AW651,42,FALSE)</f>
        <v>0</v>
      </c>
      <c r="M180" s="36">
        <f>VLOOKUP(H180,'Metales Pesados 2025'!H180:BJ651,55,FALSE)</f>
        <v>0</v>
      </c>
      <c r="N180" s="36">
        <f>VLOOKUP(H180,'Metales Pesados 2025'!H180:BW651,68,FALSE)</f>
        <v>0</v>
      </c>
      <c r="O180" s="36">
        <f>VLOOKUP(H180,'Metales Pesados 2025'!H180:CJ651,81,FALSE)</f>
        <v>0</v>
      </c>
      <c r="P180" s="60">
        <f>VLOOKUP(H180,'Metales Pesados 2025'!H180:CW651,94,FALSE)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2025'!H181:W652,16,FALSE)</f>
        <v>0</v>
      </c>
      <c r="K181" s="36">
        <f>VLOOKUP(H181,'Metales Pesados 2025'!H181:AJ652,29,FALSE)</f>
        <v>0</v>
      </c>
      <c r="L181" s="60">
        <f>VLOOKUP(H181,'Metales Pesados 2025'!H181:AW652,42,FALSE)</f>
        <v>0</v>
      </c>
      <c r="M181" s="36">
        <f>VLOOKUP(H181,'Metales Pesados 2025'!H181:BJ652,55,FALSE)</f>
        <v>0</v>
      </c>
      <c r="N181" s="36">
        <f>VLOOKUP(H181,'Metales Pesados 2025'!H181:BW652,68,FALSE)</f>
        <v>0</v>
      </c>
      <c r="O181" s="36">
        <f>VLOOKUP(H181,'Metales Pesados 2025'!H181:CJ652,81,FALSE)</f>
        <v>0</v>
      </c>
      <c r="P181" s="60">
        <f>VLOOKUP(H181,'Metales Pesados 2025'!H181:CW652,94,FALSE)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2025'!H182:W653,16,FALSE)</f>
        <v>0</v>
      </c>
      <c r="K182" s="36">
        <f>VLOOKUP(H182,'Metales Pesados 2025'!H182:AJ653,29,FALSE)</f>
        <v>0</v>
      </c>
      <c r="L182" s="60">
        <f>VLOOKUP(H182,'Metales Pesados 2025'!H182:AW653,42,FALSE)</f>
        <v>0</v>
      </c>
      <c r="M182" s="36">
        <f>VLOOKUP(H182,'Metales Pesados 2025'!H182:BJ653,55,FALSE)</f>
        <v>0</v>
      </c>
      <c r="N182" s="36">
        <f>VLOOKUP(H182,'Metales Pesados 2025'!H182:BW653,68,FALSE)</f>
        <v>0</v>
      </c>
      <c r="O182" s="36">
        <f>VLOOKUP(H182,'Metales Pesados 2025'!H182:CJ653,81,FALSE)</f>
        <v>0</v>
      </c>
      <c r="P182" s="60">
        <f>VLOOKUP(H182,'Metales Pesados 2025'!H182:CW653,94,FALSE)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2025'!H183:W654,16,FALSE)</f>
        <v>0</v>
      </c>
      <c r="K183" s="36">
        <f>VLOOKUP(H183,'Metales Pesados 2025'!H183:AJ654,29,FALSE)</f>
        <v>0</v>
      </c>
      <c r="L183" s="60">
        <f>VLOOKUP(H183,'Metales Pesados 2025'!H183:AW654,42,FALSE)</f>
        <v>0</v>
      </c>
      <c r="M183" s="36">
        <f>VLOOKUP(H183,'Metales Pesados 2025'!H183:BJ654,55,FALSE)</f>
        <v>0</v>
      </c>
      <c r="N183" s="36">
        <f>VLOOKUP(H183,'Metales Pesados 2025'!H183:BW654,68,FALSE)</f>
        <v>0</v>
      </c>
      <c r="O183" s="36">
        <f>VLOOKUP(H183,'Metales Pesados 2025'!H183:CJ654,81,FALSE)</f>
        <v>0</v>
      </c>
      <c r="P183" s="60">
        <f>VLOOKUP(H183,'Metales Pesados 2025'!H183:CW654,94,FALSE)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2025'!H184:W655,16,FALSE)</f>
        <v>0</v>
      </c>
      <c r="K184" s="36">
        <f>VLOOKUP(H184,'Metales Pesados 2025'!H184:AJ655,29,FALSE)</f>
        <v>0</v>
      </c>
      <c r="L184" s="60">
        <f>VLOOKUP(H184,'Metales Pesados 2025'!H184:AW655,42,FALSE)</f>
        <v>0</v>
      </c>
      <c r="M184" s="36">
        <f>VLOOKUP(H184,'Metales Pesados 2025'!H184:BJ655,55,FALSE)</f>
        <v>0</v>
      </c>
      <c r="N184" s="36">
        <f>VLOOKUP(H184,'Metales Pesados 2025'!H184:BW655,68,FALSE)</f>
        <v>0</v>
      </c>
      <c r="O184" s="36">
        <f>VLOOKUP(H184,'Metales Pesados 2025'!H184:CJ655,81,FALSE)</f>
        <v>0</v>
      </c>
      <c r="P184" s="60">
        <f>VLOOKUP(H184,'Metales Pesados 2025'!H184:CW655,94,FALSE)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2025'!H185:W656,16,FALSE)</f>
        <v>0</v>
      </c>
      <c r="K185" s="36">
        <f>VLOOKUP(H185,'Metales Pesados 2025'!H185:AJ656,29,FALSE)</f>
        <v>0</v>
      </c>
      <c r="L185" s="60">
        <f>VLOOKUP(H185,'Metales Pesados 2025'!H185:AW656,42,FALSE)</f>
        <v>0</v>
      </c>
      <c r="M185" s="36">
        <f>VLOOKUP(H185,'Metales Pesados 2025'!H185:BJ656,55,FALSE)</f>
        <v>0</v>
      </c>
      <c r="N185" s="36">
        <f>VLOOKUP(H185,'Metales Pesados 2025'!H185:BW656,68,FALSE)</f>
        <v>0</v>
      </c>
      <c r="O185" s="36">
        <f>VLOOKUP(H185,'Metales Pesados 2025'!H185:CJ656,81,FALSE)</f>
        <v>0</v>
      </c>
      <c r="P185" s="60">
        <f>VLOOKUP(H185,'Metales Pesados 2025'!H185:CW656,94,FALSE)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2025'!H186:W657,16,FALSE)</f>
        <v>0</v>
      </c>
      <c r="K186" s="36">
        <f>VLOOKUP(H186,'Metales Pesados 2025'!H186:AJ657,29,FALSE)</f>
        <v>0</v>
      </c>
      <c r="L186" s="60">
        <f>VLOOKUP(H186,'Metales Pesados 2025'!H186:AW657,42,FALSE)</f>
        <v>0</v>
      </c>
      <c r="M186" s="36">
        <f>VLOOKUP(H186,'Metales Pesados 2025'!H186:BJ657,55,FALSE)</f>
        <v>0</v>
      </c>
      <c r="N186" s="36">
        <f>VLOOKUP(H186,'Metales Pesados 2025'!H186:BW657,68,FALSE)</f>
        <v>0</v>
      </c>
      <c r="O186" s="36">
        <f>VLOOKUP(H186,'Metales Pesados 2025'!H186:CJ657,81,FALSE)</f>
        <v>0</v>
      </c>
      <c r="P186" s="60">
        <f>VLOOKUP(H186,'Metales Pesados 2025'!H186:CW657,94,FALSE)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2025'!H187:W658,16,FALSE)</f>
        <v>0</v>
      </c>
      <c r="K187" s="36">
        <f>VLOOKUP(H187,'Metales Pesados 2025'!H187:AJ658,29,FALSE)</f>
        <v>0</v>
      </c>
      <c r="L187" s="60">
        <f>VLOOKUP(H187,'Metales Pesados 2025'!H187:AW658,42,FALSE)</f>
        <v>0</v>
      </c>
      <c r="M187" s="36">
        <f>VLOOKUP(H187,'Metales Pesados 2025'!H187:BJ658,55,FALSE)</f>
        <v>0</v>
      </c>
      <c r="N187" s="36">
        <f>VLOOKUP(H187,'Metales Pesados 2025'!H187:BW658,68,FALSE)</f>
        <v>0</v>
      </c>
      <c r="O187" s="36">
        <f>VLOOKUP(H187,'Metales Pesados 2025'!H187:CJ658,81,FALSE)</f>
        <v>0</v>
      </c>
      <c r="P187" s="60">
        <f>VLOOKUP(H187,'Metales Pesados 2025'!H187:CW658,94,FALSE)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2025'!H188:W659,16,FALSE)</f>
        <v>0</v>
      </c>
      <c r="K188" s="36">
        <f>VLOOKUP(H188,'Metales Pesados 2025'!H188:AJ659,29,FALSE)</f>
        <v>0</v>
      </c>
      <c r="L188" s="60">
        <f>VLOOKUP(H188,'Metales Pesados 2025'!H188:AW659,42,FALSE)</f>
        <v>0</v>
      </c>
      <c r="M188" s="36">
        <f>VLOOKUP(H188,'Metales Pesados 2025'!H188:BJ659,55,FALSE)</f>
        <v>0</v>
      </c>
      <c r="N188" s="36">
        <f>VLOOKUP(H188,'Metales Pesados 2025'!H188:BW659,68,FALSE)</f>
        <v>0</v>
      </c>
      <c r="O188" s="36">
        <f>VLOOKUP(H188,'Metales Pesados 2025'!H188:CJ659,81,FALSE)</f>
        <v>0</v>
      </c>
      <c r="P188" s="60">
        <f>VLOOKUP(H188,'Metales Pesados 2025'!H188:CW659,94,FALSE)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2025'!H189:W660,16,FALSE)</f>
        <v>0</v>
      </c>
      <c r="K189" s="36">
        <f>VLOOKUP(H189,'Metales Pesados 2025'!H189:AJ660,29,FALSE)</f>
        <v>0</v>
      </c>
      <c r="L189" s="60">
        <f>VLOOKUP(H189,'Metales Pesados 2025'!H189:AW660,42,FALSE)</f>
        <v>0</v>
      </c>
      <c r="M189" s="36">
        <f>VLOOKUP(H189,'Metales Pesados 2025'!H189:BJ660,55,FALSE)</f>
        <v>0</v>
      </c>
      <c r="N189" s="36">
        <f>VLOOKUP(H189,'Metales Pesados 2025'!H189:BW660,68,FALSE)</f>
        <v>0</v>
      </c>
      <c r="O189" s="36">
        <f>VLOOKUP(H189,'Metales Pesados 2025'!H189:CJ660,81,FALSE)</f>
        <v>0</v>
      </c>
      <c r="P189" s="60">
        <f>VLOOKUP(H189,'Metales Pesados 2025'!H189:CW660,94,FALSE)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2025'!H190:W661,16,FALSE)</f>
        <v>0</v>
      </c>
      <c r="K190" s="36">
        <f>VLOOKUP(H190,'Metales Pesados 2025'!H190:AJ661,29,FALSE)</f>
        <v>0</v>
      </c>
      <c r="L190" s="60">
        <f>VLOOKUP(H190,'Metales Pesados 2025'!H190:AW661,42,FALSE)</f>
        <v>0</v>
      </c>
      <c r="M190" s="36">
        <f>VLOOKUP(H190,'Metales Pesados 2025'!H190:BJ661,55,FALSE)</f>
        <v>0</v>
      </c>
      <c r="N190" s="36">
        <f>VLOOKUP(H190,'Metales Pesados 2025'!H190:BW661,68,FALSE)</f>
        <v>0</v>
      </c>
      <c r="O190" s="36">
        <f>VLOOKUP(H190,'Metales Pesados 2025'!H190:CJ661,81,FALSE)</f>
        <v>0</v>
      </c>
      <c r="P190" s="60">
        <f>VLOOKUP(H190,'Metales Pesados 2025'!H190:CW661,94,FALSE)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2025'!H191:W662,16,FALSE)</f>
        <v>0</v>
      </c>
      <c r="K191" s="36">
        <f>VLOOKUP(H191,'Metales Pesados 2025'!H191:AJ662,29,FALSE)</f>
        <v>0</v>
      </c>
      <c r="L191" s="60">
        <f>VLOOKUP(H191,'Metales Pesados 2025'!H191:AW662,42,FALSE)</f>
        <v>0</v>
      </c>
      <c r="M191" s="36">
        <f>VLOOKUP(H191,'Metales Pesados 2025'!H191:BJ662,55,FALSE)</f>
        <v>0</v>
      </c>
      <c r="N191" s="36">
        <f>VLOOKUP(H191,'Metales Pesados 2025'!H191:BW662,68,FALSE)</f>
        <v>0</v>
      </c>
      <c r="O191" s="36">
        <f>VLOOKUP(H191,'Metales Pesados 2025'!H191:CJ662,81,FALSE)</f>
        <v>0</v>
      </c>
      <c r="P191" s="60">
        <f>VLOOKUP(H191,'Metales Pesados 2025'!H191:CW662,94,FALSE)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2025'!H192:W663,16,FALSE)</f>
        <v>0</v>
      </c>
      <c r="K192" s="36">
        <f>VLOOKUP(H192,'Metales Pesados 2025'!H192:AJ663,29,FALSE)</f>
        <v>0</v>
      </c>
      <c r="L192" s="60">
        <f>VLOOKUP(H192,'Metales Pesados 2025'!H192:AW663,42,FALSE)</f>
        <v>0</v>
      </c>
      <c r="M192" s="36">
        <f>VLOOKUP(H192,'Metales Pesados 2025'!H192:BJ663,55,FALSE)</f>
        <v>0</v>
      </c>
      <c r="N192" s="36">
        <f>VLOOKUP(H192,'Metales Pesados 2025'!H192:BW663,68,FALSE)</f>
        <v>0</v>
      </c>
      <c r="O192" s="36">
        <f>VLOOKUP(H192,'Metales Pesados 2025'!H192:CJ663,81,FALSE)</f>
        <v>0</v>
      </c>
      <c r="P192" s="60">
        <f>VLOOKUP(H192,'Metales Pesados 2025'!H192:CW663,94,FALSE)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2025'!H193:W664,16,FALSE)</f>
        <v>0</v>
      </c>
      <c r="K193" s="36">
        <f>VLOOKUP(H193,'Metales Pesados 2025'!H193:AJ664,29,FALSE)</f>
        <v>0</v>
      </c>
      <c r="L193" s="60">
        <f>VLOOKUP(H193,'Metales Pesados 2025'!H193:AW664,42,FALSE)</f>
        <v>0</v>
      </c>
      <c r="M193" s="36">
        <f>VLOOKUP(H193,'Metales Pesados 2025'!H193:BJ664,55,FALSE)</f>
        <v>0</v>
      </c>
      <c r="N193" s="36">
        <f>VLOOKUP(H193,'Metales Pesados 2025'!H193:BW664,68,FALSE)</f>
        <v>0</v>
      </c>
      <c r="O193" s="36">
        <f>VLOOKUP(H193,'Metales Pesados 2025'!H193:CJ664,81,FALSE)</f>
        <v>0</v>
      </c>
      <c r="P193" s="60">
        <f>VLOOKUP(H193,'Metales Pesados 2025'!H193:CW664,94,FALSE)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2025'!H194:W665,16,FALSE)</f>
        <v>0</v>
      </c>
      <c r="K194" s="36">
        <f>VLOOKUP(H194,'Metales Pesados 2025'!H194:AJ665,29,FALSE)</f>
        <v>0</v>
      </c>
      <c r="L194" s="60">
        <f>VLOOKUP(H194,'Metales Pesados 2025'!H194:AW665,42,FALSE)</f>
        <v>0</v>
      </c>
      <c r="M194" s="36">
        <f>VLOOKUP(H194,'Metales Pesados 2025'!H194:BJ665,55,FALSE)</f>
        <v>0</v>
      </c>
      <c r="N194" s="36">
        <f>VLOOKUP(H194,'Metales Pesados 2025'!H194:BW665,68,FALSE)</f>
        <v>0</v>
      </c>
      <c r="O194" s="36">
        <f>VLOOKUP(H194,'Metales Pesados 2025'!H194:CJ665,81,FALSE)</f>
        <v>0</v>
      </c>
      <c r="P194" s="60">
        <f>VLOOKUP(H194,'Metales Pesados 2025'!H194:CW665,94,FALSE)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2025'!H195:W666,16,FALSE)</f>
        <v>95</v>
      </c>
      <c r="K195" s="36">
        <f>VLOOKUP(H195,'Metales Pesados 2025'!H195:AJ666,29,FALSE)</f>
        <v>0</v>
      </c>
      <c r="L195" s="60">
        <f>VLOOKUP(H195,'Metales Pesados 2025'!H195:AW666,42,FALSE)</f>
        <v>90</v>
      </c>
      <c r="M195" s="36">
        <f>VLOOKUP(H195,'Metales Pesados 2025'!H195:BJ666,55,FALSE)</f>
        <v>0</v>
      </c>
      <c r="N195" s="36">
        <f>VLOOKUP(H195,'Metales Pesados 2025'!H195:BW666,68,FALSE)</f>
        <v>0</v>
      </c>
      <c r="O195" s="36">
        <f>VLOOKUP(H195,'Metales Pesados 2025'!H195:CJ666,81,FALSE)</f>
        <v>0</v>
      </c>
      <c r="P195" s="60">
        <f>VLOOKUP(H195,'Metales Pesados 2025'!H195:CW666,94,FALSE)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2025'!H196:W667,16,FALSE)</f>
        <v>0</v>
      </c>
      <c r="K196" s="36">
        <f>VLOOKUP(H196,'Metales Pesados 2025'!H196:AJ667,29,FALSE)</f>
        <v>0</v>
      </c>
      <c r="L196" s="60">
        <f>VLOOKUP(H196,'Metales Pesados 2025'!H196:AW667,42,FALSE)</f>
        <v>0</v>
      </c>
      <c r="M196" s="36">
        <f>VLOOKUP(H196,'Metales Pesados 2025'!H196:BJ667,55,FALSE)</f>
        <v>0</v>
      </c>
      <c r="N196" s="36">
        <f>VLOOKUP(H196,'Metales Pesados 2025'!H196:BW667,68,FALSE)</f>
        <v>0</v>
      </c>
      <c r="O196" s="36">
        <f>VLOOKUP(H196,'Metales Pesados 2025'!H196:CJ667,81,FALSE)</f>
        <v>0</v>
      </c>
      <c r="P196" s="60">
        <f>VLOOKUP(H196,'Metales Pesados 2025'!H196:CW667,94,FALSE)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2025'!H197:W668,16,FALSE)</f>
        <v>3</v>
      </c>
      <c r="K197" s="36">
        <f>VLOOKUP(H197,'Metales Pesados 2025'!H197:AJ668,29,FALSE)</f>
        <v>0</v>
      </c>
      <c r="L197" s="60">
        <f>VLOOKUP(H197,'Metales Pesados 2025'!H197:AW668,42,FALSE)</f>
        <v>2</v>
      </c>
      <c r="M197" s="36">
        <f>VLOOKUP(H197,'Metales Pesados 2025'!H197:BJ668,55,FALSE)</f>
        <v>0</v>
      </c>
      <c r="N197" s="36">
        <f>VLOOKUP(H197,'Metales Pesados 2025'!H197:BW668,68,FALSE)</f>
        <v>0</v>
      </c>
      <c r="O197" s="36">
        <f>VLOOKUP(H197,'Metales Pesados 2025'!H197:CJ668,81,FALSE)</f>
        <v>0</v>
      </c>
      <c r="P197" s="60">
        <f>VLOOKUP(H197,'Metales Pesados 2025'!H197:CW668,94,FALSE)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2025'!H198:W669,16,FALSE)</f>
        <v>23</v>
      </c>
      <c r="K198" s="36">
        <f>VLOOKUP(H198,'Metales Pesados 2025'!H198:AJ669,29,FALSE)</f>
        <v>0</v>
      </c>
      <c r="L198" s="60">
        <f>VLOOKUP(H198,'Metales Pesados 2025'!H198:AW669,42,FALSE)</f>
        <v>20</v>
      </c>
      <c r="M198" s="36">
        <f>VLOOKUP(H198,'Metales Pesados 2025'!H198:BJ669,55,FALSE)</f>
        <v>0</v>
      </c>
      <c r="N198" s="36">
        <f>VLOOKUP(H198,'Metales Pesados 2025'!H198:BW669,68,FALSE)</f>
        <v>0</v>
      </c>
      <c r="O198" s="36">
        <f>VLOOKUP(H198,'Metales Pesados 2025'!H198:CJ669,81,FALSE)</f>
        <v>0</v>
      </c>
      <c r="P198" s="60">
        <f>VLOOKUP(H198,'Metales Pesados 2025'!H198:CW669,94,FALSE)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2025'!H199:W670,16,FALSE)</f>
        <v>0</v>
      </c>
      <c r="K199" s="36">
        <f>VLOOKUP(H199,'Metales Pesados 2025'!H199:AJ670,29,FALSE)</f>
        <v>0</v>
      </c>
      <c r="L199" s="60">
        <f>VLOOKUP(H199,'Metales Pesados 2025'!H199:AW670,42,FALSE)</f>
        <v>0</v>
      </c>
      <c r="M199" s="36">
        <f>VLOOKUP(H199,'Metales Pesados 2025'!H199:BJ670,55,FALSE)</f>
        <v>0</v>
      </c>
      <c r="N199" s="36">
        <f>VLOOKUP(H199,'Metales Pesados 2025'!H199:BW670,68,FALSE)</f>
        <v>0</v>
      </c>
      <c r="O199" s="36">
        <f>VLOOKUP(H199,'Metales Pesados 2025'!H199:CJ670,81,FALSE)</f>
        <v>0</v>
      </c>
      <c r="P199" s="60">
        <f>VLOOKUP(H199,'Metales Pesados 2025'!H199:CW670,94,FALSE)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2025'!H200:W671,16,FALSE)</f>
        <v>0</v>
      </c>
      <c r="K200" s="36">
        <f>VLOOKUP(H200,'Metales Pesados 2025'!H200:AJ671,29,FALSE)</f>
        <v>0</v>
      </c>
      <c r="L200" s="60">
        <f>VLOOKUP(H200,'Metales Pesados 2025'!H200:AW671,42,FALSE)</f>
        <v>0</v>
      </c>
      <c r="M200" s="36">
        <f>VLOOKUP(H200,'Metales Pesados 2025'!H200:BJ671,55,FALSE)</f>
        <v>0</v>
      </c>
      <c r="N200" s="36">
        <f>VLOOKUP(H200,'Metales Pesados 2025'!H200:BW671,68,FALSE)</f>
        <v>0</v>
      </c>
      <c r="O200" s="36">
        <f>VLOOKUP(H200,'Metales Pesados 2025'!H200:CJ671,81,FALSE)</f>
        <v>0</v>
      </c>
      <c r="P200" s="60">
        <f>VLOOKUP(H200,'Metales Pesados 2025'!H200:CW671,94,FALSE)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2025'!H201:W672,16,FALSE)</f>
        <v>13</v>
      </c>
      <c r="K201" s="36">
        <f>VLOOKUP(H201,'Metales Pesados 2025'!H201:AJ672,29,FALSE)</f>
        <v>0</v>
      </c>
      <c r="L201" s="60">
        <f>VLOOKUP(H201,'Metales Pesados 2025'!H201:AW672,42,FALSE)</f>
        <v>11</v>
      </c>
      <c r="M201" s="36">
        <f>VLOOKUP(H201,'Metales Pesados 2025'!H201:BJ672,55,FALSE)</f>
        <v>0</v>
      </c>
      <c r="N201" s="36">
        <f>VLOOKUP(H201,'Metales Pesados 2025'!H201:BW672,68,FALSE)</f>
        <v>0</v>
      </c>
      <c r="O201" s="36">
        <f>VLOOKUP(H201,'Metales Pesados 2025'!H201:CJ672,81,FALSE)</f>
        <v>0</v>
      </c>
      <c r="P201" s="60">
        <f>VLOOKUP(H201,'Metales Pesados 2025'!H201:CW672,94,FALSE)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2025'!H202:W673,16,FALSE)</f>
        <v>0</v>
      </c>
      <c r="K202" s="36">
        <f>VLOOKUP(H202,'Metales Pesados 2025'!H202:AJ673,29,FALSE)</f>
        <v>0</v>
      </c>
      <c r="L202" s="60">
        <f>VLOOKUP(H202,'Metales Pesados 2025'!H202:AW673,42,FALSE)</f>
        <v>0</v>
      </c>
      <c r="M202" s="36">
        <f>VLOOKUP(H202,'Metales Pesados 2025'!H202:BJ673,55,FALSE)</f>
        <v>0</v>
      </c>
      <c r="N202" s="36">
        <f>VLOOKUP(H202,'Metales Pesados 2025'!H202:BW673,68,FALSE)</f>
        <v>0</v>
      </c>
      <c r="O202" s="36">
        <f>VLOOKUP(H202,'Metales Pesados 2025'!H202:CJ673,81,FALSE)</f>
        <v>0</v>
      </c>
      <c r="P202" s="60">
        <f>VLOOKUP(H202,'Metales Pesados 2025'!H202:CW673,94,FALSE)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2025'!H203:W674,16,FALSE)</f>
        <v>0</v>
      </c>
      <c r="K203" s="36">
        <f>VLOOKUP(H203,'Metales Pesados 2025'!H203:AJ674,29,FALSE)</f>
        <v>0</v>
      </c>
      <c r="L203" s="60">
        <f>VLOOKUP(H203,'Metales Pesados 2025'!H203:AW674,42,FALSE)</f>
        <v>0</v>
      </c>
      <c r="M203" s="36">
        <f>VLOOKUP(H203,'Metales Pesados 2025'!H203:BJ674,55,FALSE)</f>
        <v>0</v>
      </c>
      <c r="N203" s="36">
        <f>VLOOKUP(H203,'Metales Pesados 2025'!H203:BW674,68,FALSE)</f>
        <v>0</v>
      </c>
      <c r="O203" s="36">
        <f>VLOOKUP(H203,'Metales Pesados 2025'!H203:CJ674,81,FALSE)</f>
        <v>0</v>
      </c>
      <c r="P203" s="60">
        <f>VLOOKUP(H203,'Metales Pesados 2025'!H203:CW674,94,FALSE)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2025'!H204:W675,16,FALSE)</f>
        <v>0</v>
      </c>
      <c r="K204" s="36">
        <f>VLOOKUP(H204,'Metales Pesados 2025'!H204:AJ675,29,FALSE)</f>
        <v>0</v>
      </c>
      <c r="L204" s="60">
        <f>VLOOKUP(H204,'Metales Pesados 2025'!H204:AW675,42,FALSE)</f>
        <v>0</v>
      </c>
      <c r="M204" s="36">
        <f>VLOOKUP(H204,'Metales Pesados 2025'!H204:BJ675,55,FALSE)</f>
        <v>0</v>
      </c>
      <c r="N204" s="36">
        <f>VLOOKUP(H204,'Metales Pesados 2025'!H204:BW675,68,FALSE)</f>
        <v>0</v>
      </c>
      <c r="O204" s="36">
        <f>VLOOKUP(H204,'Metales Pesados 2025'!H204:CJ675,81,FALSE)</f>
        <v>0</v>
      </c>
      <c r="P204" s="60">
        <f>VLOOKUP(H204,'Metales Pesados 2025'!H204:CW675,94,FALSE)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2025'!H205:W677,16,FALSE)</f>
        <v>206</v>
      </c>
      <c r="K205" s="36">
        <f>VLOOKUP(H205,'Metales Pesados 2025'!H205:AJ677,29,FALSE)</f>
        <v>0</v>
      </c>
      <c r="L205" s="60">
        <f>VLOOKUP(H205,'Metales Pesados 2025'!H205:AW677,42,FALSE)</f>
        <v>195</v>
      </c>
      <c r="M205" s="36">
        <f>VLOOKUP(H205,'Metales Pesados 2025'!H205:BJ677,55,FALSE)</f>
        <v>0</v>
      </c>
      <c r="N205" s="36">
        <f>VLOOKUP(H205,'Metales Pesados 2025'!H205:BW677,68,FALSE)</f>
        <v>0</v>
      </c>
      <c r="O205" s="36">
        <f>VLOOKUP(H205,'Metales Pesados 2025'!H205:CJ677,81,FALSE)</f>
        <v>0</v>
      </c>
      <c r="P205" s="60">
        <f>VLOOKUP(H205,'Metales Pesados 2025'!H205:CW677,94,FALSE)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2025'!H206:W678,16,FALSE)</f>
        <v>0</v>
      </c>
      <c r="K206" s="36">
        <f>VLOOKUP(H206,'Metales Pesados 2025'!H206:AJ678,29,FALSE)</f>
        <v>0</v>
      </c>
      <c r="L206" s="60">
        <f>VLOOKUP(H206,'Metales Pesados 2025'!H206:AW678,42,FALSE)</f>
        <v>0</v>
      </c>
      <c r="M206" s="36">
        <f>VLOOKUP(H206,'Metales Pesados 2025'!H206:BJ678,55,FALSE)</f>
        <v>0</v>
      </c>
      <c r="N206" s="36">
        <f>VLOOKUP(H206,'Metales Pesados 2025'!H206:BW678,68,FALSE)</f>
        <v>0</v>
      </c>
      <c r="O206" s="36">
        <f>VLOOKUP(H206,'Metales Pesados 2025'!H206:CJ678,81,FALSE)</f>
        <v>0</v>
      </c>
      <c r="P206" s="60">
        <f>VLOOKUP(H206,'Metales Pesados 2025'!H206:CW678,94,FALSE)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2025'!H207:W679,16,FALSE)</f>
        <v>0</v>
      </c>
      <c r="K207" s="36">
        <f>VLOOKUP(H207,'Metales Pesados 2025'!H207:AJ679,29,FALSE)</f>
        <v>0</v>
      </c>
      <c r="L207" s="60">
        <f>VLOOKUP(H207,'Metales Pesados 2025'!H207:AW679,42,FALSE)</f>
        <v>0</v>
      </c>
      <c r="M207" s="36">
        <f>VLOOKUP(H207,'Metales Pesados 2025'!H207:BJ679,55,FALSE)</f>
        <v>0</v>
      </c>
      <c r="N207" s="36">
        <f>VLOOKUP(H207,'Metales Pesados 2025'!H207:BW679,68,FALSE)</f>
        <v>0</v>
      </c>
      <c r="O207" s="36">
        <f>VLOOKUP(H207,'Metales Pesados 2025'!H207:CJ679,81,FALSE)</f>
        <v>0</v>
      </c>
      <c r="P207" s="60">
        <f>VLOOKUP(H207,'Metales Pesados 2025'!H207:CW679,94,FALSE)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2025'!H208:W680,16,FALSE)</f>
        <v>0</v>
      </c>
      <c r="K208" s="36">
        <f>VLOOKUP(H208,'Metales Pesados 2025'!H208:AJ680,29,FALSE)</f>
        <v>0</v>
      </c>
      <c r="L208" s="60">
        <f>VLOOKUP(H208,'Metales Pesados 2025'!H208:AW680,42,FALSE)</f>
        <v>0</v>
      </c>
      <c r="M208" s="36">
        <f>VLOOKUP(H208,'Metales Pesados 2025'!H208:BJ680,55,FALSE)</f>
        <v>0</v>
      </c>
      <c r="N208" s="36">
        <f>VLOOKUP(H208,'Metales Pesados 2025'!H208:BW680,68,FALSE)</f>
        <v>0</v>
      </c>
      <c r="O208" s="36">
        <f>VLOOKUP(H208,'Metales Pesados 2025'!H208:CJ680,81,FALSE)</f>
        <v>0</v>
      </c>
      <c r="P208" s="60">
        <f>VLOOKUP(H208,'Metales Pesados 2025'!H208:CW680,94,FALSE)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2025'!H209:W681,16,FALSE)</f>
        <v>3</v>
      </c>
      <c r="K209" s="36">
        <f>VLOOKUP(H209,'Metales Pesados 2025'!H209:AJ681,29,FALSE)</f>
        <v>0</v>
      </c>
      <c r="L209" s="60">
        <f>VLOOKUP(H209,'Metales Pesados 2025'!H209:AW681,42,FALSE)</f>
        <v>3</v>
      </c>
      <c r="M209" s="36">
        <f>VLOOKUP(H209,'Metales Pesados 2025'!H209:BJ681,55,FALSE)</f>
        <v>0</v>
      </c>
      <c r="N209" s="36">
        <f>VLOOKUP(H209,'Metales Pesados 2025'!H209:BW681,68,FALSE)</f>
        <v>0</v>
      </c>
      <c r="O209" s="36">
        <f>VLOOKUP(H209,'Metales Pesados 2025'!H209:CJ681,81,FALSE)</f>
        <v>0</v>
      </c>
      <c r="P209" s="60">
        <f>VLOOKUP(H209,'Metales Pesados 2025'!H209:CW681,94,FALSE)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2025'!H210:W682,16,FALSE)</f>
        <v>0</v>
      </c>
      <c r="K210" s="36">
        <f>VLOOKUP(H210,'Metales Pesados 2025'!H210:AJ682,29,FALSE)</f>
        <v>0</v>
      </c>
      <c r="L210" s="60">
        <f>VLOOKUP(H210,'Metales Pesados 2025'!H210:AW682,42,FALSE)</f>
        <v>0</v>
      </c>
      <c r="M210" s="36">
        <f>VLOOKUP(H210,'Metales Pesados 2025'!H210:BJ682,55,FALSE)</f>
        <v>0</v>
      </c>
      <c r="N210" s="36">
        <f>VLOOKUP(H210,'Metales Pesados 2025'!H210:BW682,68,FALSE)</f>
        <v>0</v>
      </c>
      <c r="O210" s="36">
        <f>VLOOKUP(H210,'Metales Pesados 2025'!H210:CJ682,81,FALSE)</f>
        <v>0</v>
      </c>
      <c r="P210" s="60">
        <f>VLOOKUP(H210,'Metales Pesados 2025'!H210:CW682,94,FALSE)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2025'!H211:W683,16,FALSE)</f>
        <v>0</v>
      </c>
      <c r="K211" s="36">
        <f>VLOOKUP(H211,'Metales Pesados 2025'!H211:AJ683,29,FALSE)</f>
        <v>0</v>
      </c>
      <c r="L211" s="60">
        <f>VLOOKUP(H211,'Metales Pesados 2025'!H211:AW683,42,FALSE)</f>
        <v>0</v>
      </c>
      <c r="M211" s="36">
        <f>VLOOKUP(H211,'Metales Pesados 2025'!H211:BJ683,55,FALSE)</f>
        <v>0</v>
      </c>
      <c r="N211" s="36">
        <f>VLOOKUP(H211,'Metales Pesados 2025'!H211:BW683,68,FALSE)</f>
        <v>0</v>
      </c>
      <c r="O211" s="36">
        <f>VLOOKUP(H211,'Metales Pesados 2025'!H211:CJ683,81,FALSE)</f>
        <v>0</v>
      </c>
      <c r="P211" s="60">
        <f>VLOOKUP(H211,'Metales Pesados 2025'!H211:CW683,94,FALSE)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2025'!H212:W684,16,FALSE)</f>
        <v>0</v>
      </c>
      <c r="K212" s="36">
        <f>VLOOKUP(H212,'Metales Pesados 2025'!H212:AJ684,29,FALSE)</f>
        <v>0</v>
      </c>
      <c r="L212" s="60">
        <f>VLOOKUP(H212,'Metales Pesados 2025'!H212:AW684,42,FALSE)</f>
        <v>0</v>
      </c>
      <c r="M212" s="36">
        <f>VLOOKUP(H212,'Metales Pesados 2025'!H212:BJ684,55,FALSE)</f>
        <v>0</v>
      </c>
      <c r="N212" s="36">
        <f>VLOOKUP(H212,'Metales Pesados 2025'!H212:BW684,68,FALSE)</f>
        <v>0</v>
      </c>
      <c r="O212" s="36">
        <f>VLOOKUP(H212,'Metales Pesados 2025'!H212:CJ684,81,FALSE)</f>
        <v>0</v>
      </c>
      <c r="P212" s="60">
        <f>VLOOKUP(H212,'Metales Pesados 2025'!H212:CW684,94,FALSE)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2025'!H213:W685,16,FALSE)</f>
        <v>0</v>
      </c>
      <c r="K213" s="36">
        <f>VLOOKUP(H213,'Metales Pesados 2025'!H213:AJ685,29,FALSE)</f>
        <v>0</v>
      </c>
      <c r="L213" s="60">
        <f>VLOOKUP(H213,'Metales Pesados 2025'!H213:AW685,42,FALSE)</f>
        <v>0</v>
      </c>
      <c r="M213" s="36">
        <f>VLOOKUP(H213,'Metales Pesados 2025'!H213:BJ685,55,FALSE)</f>
        <v>0</v>
      </c>
      <c r="N213" s="36">
        <f>VLOOKUP(H213,'Metales Pesados 2025'!H213:BW685,68,FALSE)</f>
        <v>0</v>
      </c>
      <c r="O213" s="36">
        <f>VLOOKUP(H213,'Metales Pesados 2025'!H213:CJ685,81,FALSE)</f>
        <v>0</v>
      </c>
      <c r="P213" s="60">
        <f>VLOOKUP(H213,'Metales Pesados 2025'!H213:CW685,94,FALSE)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2025'!H214:W686,16,FALSE)</f>
        <v>0</v>
      </c>
      <c r="K214" s="36">
        <f>VLOOKUP(H214,'Metales Pesados 2025'!H214:AJ686,29,FALSE)</f>
        <v>0</v>
      </c>
      <c r="L214" s="60">
        <f>VLOOKUP(H214,'Metales Pesados 2025'!H214:AW686,42,FALSE)</f>
        <v>0</v>
      </c>
      <c r="M214" s="36">
        <f>VLOOKUP(H214,'Metales Pesados 2025'!H214:BJ686,55,FALSE)</f>
        <v>0</v>
      </c>
      <c r="N214" s="36">
        <f>VLOOKUP(H214,'Metales Pesados 2025'!H214:BW686,68,FALSE)</f>
        <v>0</v>
      </c>
      <c r="O214" s="36">
        <f>VLOOKUP(H214,'Metales Pesados 2025'!H214:CJ686,81,FALSE)</f>
        <v>0</v>
      </c>
      <c r="P214" s="60">
        <f>VLOOKUP(H214,'Metales Pesados 2025'!H214:CW686,94,FALSE)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2025'!H215:W687,16,FALSE)</f>
        <v>0</v>
      </c>
      <c r="K215" s="36">
        <f>VLOOKUP(H215,'Metales Pesados 2025'!H215:AJ687,29,FALSE)</f>
        <v>0</v>
      </c>
      <c r="L215" s="60">
        <f>VLOOKUP(H215,'Metales Pesados 2025'!H215:AW687,42,FALSE)</f>
        <v>0</v>
      </c>
      <c r="M215" s="36">
        <f>VLOOKUP(H215,'Metales Pesados 2025'!H215:BJ687,55,FALSE)</f>
        <v>0</v>
      </c>
      <c r="N215" s="36">
        <f>VLOOKUP(H215,'Metales Pesados 2025'!H215:BW687,68,FALSE)</f>
        <v>0</v>
      </c>
      <c r="O215" s="36">
        <f>VLOOKUP(H215,'Metales Pesados 2025'!H215:CJ687,81,FALSE)</f>
        <v>0</v>
      </c>
      <c r="P215" s="60">
        <f>VLOOKUP(H215,'Metales Pesados 2025'!H215:CW687,94,FALSE)</f>
        <v>0</v>
      </c>
    </row>
    <row r="216" spans="1:16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2025'!H216:W688,16,FALSE)</f>
        <v>0</v>
      </c>
      <c r="K216" s="36">
        <f>VLOOKUP(H216,'Metales Pesados 2025'!H216:AJ688,29,FALSE)</f>
        <v>0</v>
      </c>
      <c r="L216" s="60">
        <f>VLOOKUP(H216,'Metales Pesados 2025'!H216:AW688,42,FALSE)</f>
        <v>0</v>
      </c>
      <c r="M216" s="36">
        <f>VLOOKUP(H216,'Metales Pesados 2025'!H216:BJ688,55,FALSE)</f>
        <v>0</v>
      </c>
      <c r="N216" s="36">
        <f>VLOOKUP(H216,'Metales Pesados 2025'!H216:BW688,68,FALSE)</f>
        <v>0</v>
      </c>
      <c r="O216" s="36">
        <f>VLOOKUP(H216,'Metales Pesados 2025'!H216:CJ688,81,FALSE)</f>
        <v>0</v>
      </c>
      <c r="P216" s="60">
        <f>VLOOKUP(H216,'Metales Pesados 2025'!H216:CW688,94,FALSE)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2025'!H217:W689,16,FALSE)</f>
        <v>0</v>
      </c>
      <c r="K217" s="36">
        <f>VLOOKUP(H217,'Metales Pesados 2025'!H217:AJ689,29,FALSE)</f>
        <v>0</v>
      </c>
      <c r="L217" s="60">
        <f>VLOOKUP(H217,'Metales Pesados 2025'!H217:AW689,42,FALSE)</f>
        <v>0</v>
      </c>
      <c r="M217" s="36">
        <f>VLOOKUP(H217,'Metales Pesados 2025'!H217:BJ689,55,FALSE)</f>
        <v>0</v>
      </c>
      <c r="N217" s="36">
        <f>VLOOKUP(H217,'Metales Pesados 2025'!H217:BW689,68,FALSE)</f>
        <v>0</v>
      </c>
      <c r="O217" s="36">
        <f>VLOOKUP(H217,'Metales Pesados 2025'!H217:CJ689,81,FALSE)</f>
        <v>0</v>
      </c>
      <c r="P217" s="60">
        <f>VLOOKUP(H217,'Metales Pesados 2025'!H217:CW689,94,FALSE)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2025'!H218:W690,16,FALSE)</f>
        <v>0</v>
      </c>
      <c r="K218" s="36">
        <f>VLOOKUP(H218,'Metales Pesados 2025'!H218:AJ690,29,FALSE)</f>
        <v>0</v>
      </c>
      <c r="L218" s="60">
        <f>VLOOKUP(H218,'Metales Pesados 2025'!H218:AW690,42,FALSE)</f>
        <v>0</v>
      </c>
      <c r="M218" s="36">
        <f>VLOOKUP(H218,'Metales Pesados 2025'!H218:BJ690,55,FALSE)</f>
        <v>0</v>
      </c>
      <c r="N218" s="36">
        <f>VLOOKUP(H218,'Metales Pesados 2025'!H218:BW690,68,FALSE)</f>
        <v>0</v>
      </c>
      <c r="O218" s="36">
        <f>VLOOKUP(H218,'Metales Pesados 2025'!H218:CJ690,81,FALSE)</f>
        <v>0</v>
      </c>
      <c r="P218" s="60">
        <f>VLOOKUP(H218,'Metales Pesados 2025'!H218:CW690,94,FALSE)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2025'!H219:W691,16,FALSE)</f>
        <v>0</v>
      </c>
      <c r="K219" s="36">
        <f>VLOOKUP(H219,'Metales Pesados 2025'!H219:AJ691,29,FALSE)</f>
        <v>0</v>
      </c>
      <c r="L219" s="60">
        <f>VLOOKUP(H219,'Metales Pesados 2025'!H219:AW691,42,FALSE)</f>
        <v>0</v>
      </c>
      <c r="M219" s="36">
        <f>VLOOKUP(H219,'Metales Pesados 2025'!H219:BJ691,55,FALSE)</f>
        <v>0</v>
      </c>
      <c r="N219" s="36">
        <f>VLOOKUP(H219,'Metales Pesados 2025'!H219:BW691,68,FALSE)</f>
        <v>0</v>
      </c>
      <c r="O219" s="36">
        <f>VLOOKUP(H219,'Metales Pesados 2025'!H219:CJ691,81,FALSE)</f>
        <v>0</v>
      </c>
      <c r="P219" s="60">
        <f>VLOOKUP(H219,'Metales Pesados 2025'!H219:CW691,94,FALSE)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2025'!H220:W692,16,FALSE)</f>
        <v>0</v>
      </c>
      <c r="K220" s="36">
        <f>VLOOKUP(H220,'Metales Pesados 2025'!H220:AJ692,29,FALSE)</f>
        <v>0</v>
      </c>
      <c r="L220" s="60">
        <f>VLOOKUP(H220,'Metales Pesados 2025'!H220:AW692,42,FALSE)</f>
        <v>0</v>
      </c>
      <c r="M220" s="36">
        <f>VLOOKUP(H220,'Metales Pesados 2025'!H220:BJ692,55,FALSE)</f>
        <v>0</v>
      </c>
      <c r="N220" s="36">
        <f>VLOOKUP(H220,'Metales Pesados 2025'!H220:BW692,68,FALSE)</f>
        <v>0</v>
      </c>
      <c r="O220" s="36">
        <f>VLOOKUP(H220,'Metales Pesados 2025'!H220:CJ692,81,FALSE)</f>
        <v>0</v>
      </c>
      <c r="P220" s="60">
        <f>VLOOKUP(H220,'Metales Pesados 2025'!H220:CW692,94,FALSE)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2025'!H221:W693,16,FALSE)</f>
        <v>0</v>
      </c>
      <c r="K221" s="36">
        <f>VLOOKUP(H221,'Metales Pesados 2025'!H221:AJ693,29,FALSE)</f>
        <v>0</v>
      </c>
      <c r="L221" s="60">
        <f>VLOOKUP(H221,'Metales Pesados 2025'!H221:AW693,42,FALSE)</f>
        <v>0</v>
      </c>
      <c r="M221" s="36">
        <f>VLOOKUP(H221,'Metales Pesados 2025'!H221:BJ693,55,FALSE)</f>
        <v>0</v>
      </c>
      <c r="N221" s="36">
        <f>VLOOKUP(H221,'Metales Pesados 2025'!H221:BW693,68,FALSE)</f>
        <v>0</v>
      </c>
      <c r="O221" s="36">
        <f>VLOOKUP(H221,'Metales Pesados 2025'!H221:CJ693,81,FALSE)</f>
        <v>0</v>
      </c>
      <c r="P221" s="60">
        <f>VLOOKUP(H221,'Metales Pesados 2025'!H221:CW693,94,FALSE)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2025'!H222:W694,16,FALSE)</f>
        <v>0</v>
      </c>
      <c r="K222" s="36">
        <f>VLOOKUP(H222,'Metales Pesados 2025'!H222:AJ694,29,FALSE)</f>
        <v>0</v>
      </c>
      <c r="L222" s="60">
        <f>VLOOKUP(H222,'Metales Pesados 2025'!H222:AW694,42,FALSE)</f>
        <v>0</v>
      </c>
      <c r="M222" s="36">
        <f>VLOOKUP(H222,'Metales Pesados 2025'!H222:BJ694,55,FALSE)</f>
        <v>0</v>
      </c>
      <c r="N222" s="36">
        <f>VLOOKUP(H222,'Metales Pesados 2025'!H222:BW694,68,FALSE)</f>
        <v>0</v>
      </c>
      <c r="O222" s="36">
        <f>VLOOKUP(H222,'Metales Pesados 2025'!H222:CJ694,81,FALSE)</f>
        <v>0</v>
      </c>
      <c r="P222" s="60">
        <f>VLOOKUP(H222,'Metales Pesados 2025'!H222:CW694,94,FALSE)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2025'!H223:W695,16,FALSE)</f>
        <v>0</v>
      </c>
      <c r="K223" s="36">
        <f>VLOOKUP(H223,'Metales Pesados 2025'!H223:AJ695,29,FALSE)</f>
        <v>0</v>
      </c>
      <c r="L223" s="60">
        <f>VLOOKUP(H223,'Metales Pesados 2025'!H223:AW695,42,FALSE)</f>
        <v>0</v>
      </c>
      <c r="M223" s="36">
        <f>VLOOKUP(H223,'Metales Pesados 2025'!H223:BJ695,55,FALSE)</f>
        <v>0</v>
      </c>
      <c r="N223" s="36">
        <f>VLOOKUP(H223,'Metales Pesados 2025'!H223:BW695,68,FALSE)</f>
        <v>0</v>
      </c>
      <c r="O223" s="36">
        <f>VLOOKUP(H223,'Metales Pesados 2025'!H223:CJ695,81,FALSE)</f>
        <v>0</v>
      </c>
      <c r="P223" s="60">
        <f>VLOOKUP(H223,'Metales Pesados 2025'!H223:CW695,94,FALSE)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2025'!H224:W696,16,FALSE)</f>
        <v>0</v>
      </c>
      <c r="K224" s="36">
        <f>VLOOKUP(H224,'Metales Pesados 2025'!H224:AJ696,29,FALSE)</f>
        <v>0</v>
      </c>
      <c r="L224" s="60">
        <f>VLOOKUP(H224,'Metales Pesados 2025'!H224:AW696,42,FALSE)</f>
        <v>0</v>
      </c>
      <c r="M224" s="36">
        <f>VLOOKUP(H224,'Metales Pesados 2025'!H224:BJ696,55,FALSE)</f>
        <v>0</v>
      </c>
      <c r="N224" s="36">
        <f>VLOOKUP(H224,'Metales Pesados 2025'!H224:BW696,68,FALSE)</f>
        <v>0</v>
      </c>
      <c r="O224" s="36">
        <f>VLOOKUP(H224,'Metales Pesados 2025'!H224:CJ696,81,FALSE)</f>
        <v>0</v>
      </c>
      <c r="P224" s="60">
        <f>VLOOKUP(H224,'Metales Pesados 2025'!H224:CW696,94,FALSE)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2025'!H225:W697,16,FALSE)</f>
        <v>0</v>
      </c>
      <c r="K225" s="36">
        <f>VLOOKUP(H225,'Metales Pesados 2025'!H225:AJ697,29,FALSE)</f>
        <v>0</v>
      </c>
      <c r="L225" s="60">
        <f>VLOOKUP(H225,'Metales Pesados 2025'!H225:AW697,42,FALSE)</f>
        <v>0</v>
      </c>
      <c r="M225" s="36">
        <f>VLOOKUP(H225,'Metales Pesados 2025'!H225:BJ697,55,FALSE)</f>
        <v>0</v>
      </c>
      <c r="N225" s="36">
        <f>VLOOKUP(H225,'Metales Pesados 2025'!H225:BW697,68,FALSE)</f>
        <v>0</v>
      </c>
      <c r="O225" s="36">
        <f>VLOOKUP(H225,'Metales Pesados 2025'!H225:CJ697,81,FALSE)</f>
        <v>0</v>
      </c>
      <c r="P225" s="60">
        <f>VLOOKUP(H225,'Metales Pesados 2025'!H225:CW697,94,FALSE)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2025'!H226:W698,16,FALSE)</f>
        <v>0</v>
      </c>
      <c r="K226" s="36">
        <f>VLOOKUP(H226,'Metales Pesados 2025'!H226:AJ698,29,FALSE)</f>
        <v>0</v>
      </c>
      <c r="L226" s="60">
        <f>VLOOKUP(H226,'Metales Pesados 2025'!H226:AW698,42,FALSE)</f>
        <v>0</v>
      </c>
      <c r="M226" s="36">
        <f>VLOOKUP(H226,'Metales Pesados 2025'!H226:BJ698,55,FALSE)</f>
        <v>0</v>
      </c>
      <c r="N226" s="36">
        <f>VLOOKUP(H226,'Metales Pesados 2025'!H226:BW698,68,FALSE)</f>
        <v>0</v>
      </c>
      <c r="O226" s="36">
        <f>VLOOKUP(H226,'Metales Pesados 2025'!H226:CJ698,81,FALSE)</f>
        <v>0</v>
      </c>
      <c r="P226" s="60">
        <f>VLOOKUP(H226,'Metales Pesados 2025'!H226:CW698,94,FALSE)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2025'!H227:W699,16,FALSE)</f>
        <v>0</v>
      </c>
      <c r="K227" s="36">
        <f>VLOOKUP(H227,'Metales Pesados 2025'!H227:AJ699,29,FALSE)</f>
        <v>0</v>
      </c>
      <c r="L227" s="60">
        <f>VLOOKUP(H227,'Metales Pesados 2025'!H227:AW699,42,FALSE)</f>
        <v>0</v>
      </c>
      <c r="M227" s="36">
        <f>VLOOKUP(H227,'Metales Pesados 2025'!H227:BJ699,55,FALSE)</f>
        <v>0</v>
      </c>
      <c r="N227" s="36">
        <f>VLOOKUP(H227,'Metales Pesados 2025'!H227:BW699,68,FALSE)</f>
        <v>0</v>
      </c>
      <c r="O227" s="36">
        <f>VLOOKUP(H227,'Metales Pesados 2025'!H227:CJ699,81,FALSE)</f>
        <v>0</v>
      </c>
      <c r="P227" s="60">
        <f>VLOOKUP(H227,'Metales Pesados 2025'!H227:CW699,94,FALSE)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2025'!H228:W700,16,FALSE)</f>
        <v>0</v>
      </c>
      <c r="K228" s="36">
        <f>VLOOKUP(H228,'Metales Pesados 2025'!H228:AJ700,29,FALSE)</f>
        <v>0</v>
      </c>
      <c r="L228" s="60">
        <f>VLOOKUP(H228,'Metales Pesados 2025'!H228:AW700,42,FALSE)</f>
        <v>0</v>
      </c>
      <c r="M228" s="36">
        <f>VLOOKUP(H228,'Metales Pesados 2025'!H228:BJ700,55,FALSE)</f>
        <v>0</v>
      </c>
      <c r="N228" s="36">
        <f>VLOOKUP(H228,'Metales Pesados 2025'!H228:BW700,68,FALSE)</f>
        <v>0</v>
      </c>
      <c r="O228" s="36">
        <f>VLOOKUP(H228,'Metales Pesados 2025'!H228:CJ700,81,FALSE)</f>
        <v>0</v>
      </c>
      <c r="P228" s="60">
        <f>VLOOKUP(H228,'Metales Pesados 2025'!H228:CW700,94,FALSE)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2025'!H229:W701,16,FALSE)</f>
        <v>0</v>
      </c>
      <c r="K229" s="36">
        <f>VLOOKUP(H229,'Metales Pesados 2025'!H229:AJ701,29,FALSE)</f>
        <v>0</v>
      </c>
      <c r="L229" s="60">
        <f>VLOOKUP(H229,'Metales Pesados 2025'!H229:AW701,42,FALSE)</f>
        <v>0</v>
      </c>
      <c r="M229" s="36">
        <f>VLOOKUP(H229,'Metales Pesados 2025'!H229:BJ701,55,FALSE)</f>
        <v>0</v>
      </c>
      <c r="N229" s="36">
        <f>VLOOKUP(H229,'Metales Pesados 2025'!H229:BW701,68,FALSE)</f>
        <v>0</v>
      </c>
      <c r="O229" s="36">
        <f>VLOOKUP(H229,'Metales Pesados 2025'!H229:CJ701,81,FALSE)</f>
        <v>0</v>
      </c>
      <c r="P229" s="60">
        <f>VLOOKUP(H229,'Metales Pesados 2025'!H229:CW701,94,FALSE)</f>
        <v>0</v>
      </c>
    </row>
    <row r="230" spans="1:16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2025'!H230:W702,16,FALSE)</f>
        <v>0</v>
      </c>
      <c r="K230" s="36">
        <f>VLOOKUP(H230,'Metales Pesados 2025'!H230:AJ702,29,FALSE)</f>
        <v>0</v>
      </c>
      <c r="L230" s="60">
        <f>VLOOKUP(H230,'Metales Pesados 2025'!H230:AW702,42,FALSE)</f>
        <v>0</v>
      </c>
      <c r="M230" s="36">
        <f>VLOOKUP(H230,'Metales Pesados 2025'!H230:BJ702,55,FALSE)</f>
        <v>0</v>
      </c>
      <c r="N230" s="36">
        <f>VLOOKUP(H230,'Metales Pesados 2025'!H230:BW702,68,FALSE)</f>
        <v>0</v>
      </c>
      <c r="O230" s="36">
        <f>VLOOKUP(H230,'Metales Pesados 2025'!H230:CJ702,81,FALSE)</f>
        <v>0</v>
      </c>
      <c r="P230" s="60">
        <f>VLOOKUP(H230,'Metales Pesados 2025'!H230:CW702,94,FALSE)</f>
        <v>0</v>
      </c>
    </row>
    <row r="231" spans="1:16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2025'!H231:W703,16,FALSE)</f>
        <v>0</v>
      </c>
      <c r="K231" s="36">
        <f>VLOOKUP(H231,'Metales Pesados 2025'!H231:AJ703,29,FALSE)</f>
        <v>0</v>
      </c>
      <c r="L231" s="60">
        <f>VLOOKUP(H231,'Metales Pesados 2025'!H231:AW703,42,FALSE)</f>
        <v>0</v>
      </c>
      <c r="M231" s="36">
        <f>VLOOKUP(H231,'Metales Pesados 2025'!H231:BJ703,55,FALSE)</f>
        <v>0</v>
      </c>
      <c r="N231" s="36">
        <f>VLOOKUP(H231,'Metales Pesados 2025'!H231:BW703,68,FALSE)</f>
        <v>0</v>
      </c>
      <c r="O231" s="36">
        <f>VLOOKUP(H231,'Metales Pesados 2025'!H231:CJ703,81,FALSE)</f>
        <v>0</v>
      </c>
      <c r="P231" s="60">
        <f>VLOOKUP(H231,'Metales Pesados 2025'!H231:CW703,94,FALSE)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2025'!H232:W705,16,FALSE)</f>
        <v>0</v>
      </c>
      <c r="K232" s="36">
        <f>VLOOKUP(H232,'Metales Pesados 2025'!H232:AJ705,29,FALSE)</f>
        <v>0</v>
      </c>
      <c r="L232" s="60">
        <f>VLOOKUP(H232,'Metales Pesados 2025'!H232:AW705,42,FALSE)</f>
        <v>0</v>
      </c>
      <c r="M232" s="36">
        <f>VLOOKUP(H232,'Metales Pesados 2025'!H232:BJ705,55,FALSE)</f>
        <v>0</v>
      </c>
      <c r="N232" s="36">
        <f>VLOOKUP(H232,'Metales Pesados 2025'!H232:BW705,68,FALSE)</f>
        <v>0</v>
      </c>
      <c r="O232" s="36">
        <f>VLOOKUP(H232,'Metales Pesados 2025'!H232:CJ705,81,FALSE)</f>
        <v>0</v>
      </c>
      <c r="P232" s="60">
        <f>VLOOKUP(H232,'Metales Pesados 2025'!H232:CW705,94,FALSE)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2025'!H233:W706,16,FALSE)</f>
        <v>0</v>
      </c>
      <c r="K233" s="36">
        <f>VLOOKUP(H233,'Metales Pesados 2025'!H233:AJ706,29,FALSE)</f>
        <v>0</v>
      </c>
      <c r="L233" s="60">
        <f>VLOOKUP(H233,'Metales Pesados 2025'!H233:AW706,42,FALSE)</f>
        <v>0</v>
      </c>
      <c r="M233" s="36">
        <f>VLOOKUP(H233,'Metales Pesados 2025'!H233:BJ706,55,FALSE)</f>
        <v>0</v>
      </c>
      <c r="N233" s="36">
        <f>VLOOKUP(H233,'Metales Pesados 2025'!H233:BW706,68,FALSE)</f>
        <v>0</v>
      </c>
      <c r="O233" s="36">
        <f>VLOOKUP(H233,'Metales Pesados 2025'!H233:CJ706,81,FALSE)</f>
        <v>0</v>
      </c>
      <c r="P233" s="60">
        <f>VLOOKUP(H233,'Metales Pesados 2025'!H233:CW706,94,FALSE)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2025'!H234:W707,16,FALSE)</f>
        <v>0</v>
      </c>
      <c r="K234" s="36">
        <f>VLOOKUP(H234,'Metales Pesados 2025'!H234:AJ707,29,FALSE)</f>
        <v>0</v>
      </c>
      <c r="L234" s="60">
        <f>VLOOKUP(H234,'Metales Pesados 2025'!H234:AW707,42,FALSE)</f>
        <v>0</v>
      </c>
      <c r="M234" s="36">
        <f>VLOOKUP(H234,'Metales Pesados 2025'!H234:BJ707,55,FALSE)</f>
        <v>0</v>
      </c>
      <c r="N234" s="36">
        <f>VLOOKUP(H234,'Metales Pesados 2025'!H234:BW707,68,FALSE)</f>
        <v>0</v>
      </c>
      <c r="O234" s="36">
        <f>VLOOKUP(H234,'Metales Pesados 2025'!H234:CJ707,81,FALSE)</f>
        <v>0</v>
      </c>
      <c r="P234" s="60">
        <f>VLOOKUP(H234,'Metales Pesados 2025'!H234:CW707,94,FALSE)</f>
        <v>0</v>
      </c>
    </row>
    <row r="235" spans="1:16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2025'!H235:W708,16,FALSE)</f>
        <v>0</v>
      </c>
      <c r="K235" s="36">
        <f>VLOOKUP(H235,'Metales Pesados 2025'!H235:AJ708,29,FALSE)</f>
        <v>0</v>
      </c>
      <c r="L235" s="60">
        <f>VLOOKUP(H235,'Metales Pesados 2025'!H235:AW708,42,FALSE)</f>
        <v>0</v>
      </c>
      <c r="M235" s="36">
        <f>VLOOKUP(H235,'Metales Pesados 2025'!H235:BJ708,55,FALSE)</f>
        <v>0</v>
      </c>
      <c r="N235" s="36">
        <f>VLOOKUP(H235,'Metales Pesados 2025'!H235:BW708,68,FALSE)</f>
        <v>0</v>
      </c>
      <c r="O235" s="36">
        <f>VLOOKUP(H235,'Metales Pesados 2025'!H235:CJ708,81,FALSE)</f>
        <v>0</v>
      </c>
      <c r="P235" s="60">
        <f>VLOOKUP(H235,'Metales Pesados 2025'!H235:CW708,94,FALSE)</f>
        <v>0</v>
      </c>
    </row>
    <row r="236" spans="1:16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2025'!H236:W709,16,FALSE)</f>
        <v>0</v>
      </c>
      <c r="K236" s="36">
        <f>VLOOKUP(H236,'Metales Pesados 2025'!H236:AJ709,29,FALSE)</f>
        <v>0</v>
      </c>
      <c r="L236" s="60">
        <f>VLOOKUP(H236,'Metales Pesados 2025'!H236:AW709,42,FALSE)</f>
        <v>0</v>
      </c>
      <c r="M236" s="36">
        <f>VLOOKUP(H236,'Metales Pesados 2025'!H236:BJ709,55,FALSE)</f>
        <v>0</v>
      </c>
      <c r="N236" s="36">
        <f>VLOOKUP(H236,'Metales Pesados 2025'!H236:BW709,68,FALSE)</f>
        <v>0</v>
      </c>
      <c r="O236" s="36">
        <f>VLOOKUP(H236,'Metales Pesados 2025'!H236:CJ709,81,FALSE)</f>
        <v>0</v>
      </c>
      <c r="P236" s="60">
        <f>VLOOKUP(H236,'Metales Pesados 2025'!H236:CW709,94,FALSE)</f>
        <v>0</v>
      </c>
    </row>
    <row r="237" spans="1:16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2025'!H237:W710,16,FALSE)</f>
        <v>0</v>
      </c>
      <c r="K237" s="36">
        <f>VLOOKUP(H237,'Metales Pesados 2025'!H237:AJ710,29,FALSE)</f>
        <v>0</v>
      </c>
      <c r="L237" s="60">
        <f>VLOOKUP(H237,'Metales Pesados 2025'!H237:AW710,42,FALSE)</f>
        <v>0</v>
      </c>
      <c r="M237" s="36">
        <f>VLOOKUP(H237,'Metales Pesados 2025'!H237:BJ710,55,FALSE)</f>
        <v>0</v>
      </c>
      <c r="N237" s="36">
        <f>VLOOKUP(H237,'Metales Pesados 2025'!H237:BW710,68,FALSE)</f>
        <v>0</v>
      </c>
      <c r="O237" s="36">
        <f>VLOOKUP(H237,'Metales Pesados 2025'!H237:CJ710,81,FALSE)</f>
        <v>0</v>
      </c>
      <c r="P237" s="60">
        <f>VLOOKUP(H237,'Metales Pesados 2025'!H237:CW710,94,FALSE)</f>
        <v>0</v>
      </c>
    </row>
    <row r="238" spans="1:16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2025'!H238:W711,16,FALSE)</f>
        <v>0</v>
      </c>
      <c r="K238" s="36">
        <f>VLOOKUP(H238,'Metales Pesados 2025'!H238:AJ711,29,FALSE)</f>
        <v>0</v>
      </c>
      <c r="L238" s="60">
        <f>VLOOKUP(H238,'Metales Pesados 2025'!H238:AW711,42,FALSE)</f>
        <v>0</v>
      </c>
      <c r="M238" s="36">
        <f>VLOOKUP(H238,'Metales Pesados 2025'!H238:BJ711,55,FALSE)</f>
        <v>0</v>
      </c>
      <c r="N238" s="36">
        <f>VLOOKUP(H238,'Metales Pesados 2025'!H238:BW711,68,FALSE)</f>
        <v>0</v>
      </c>
      <c r="O238" s="36">
        <f>VLOOKUP(H238,'Metales Pesados 2025'!H238:CJ711,81,FALSE)</f>
        <v>0</v>
      </c>
      <c r="P238" s="60">
        <f>VLOOKUP(H238,'Metales Pesados 2025'!H238:CW711,94,FALSE)</f>
        <v>0</v>
      </c>
    </row>
    <row r="239" spans="1:16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2025'!H239:W712,16,FALSE)</f>
        <v>0</v>
      </c>
      <c r="K239" s="36">
        <f>VLOOKUP(H239,'Metales Pesados 2025'!H239:AJ712,29,FALSE)</f>
        <v>0</v>
      </c>
      <c r="L239" s="60">
        <f>VLOOKUP(H239,'Metales Pesados 2025'!H239:AW712,42,FALSE)</f>
        <v>0</v>
      </c>
      <c r="M239" s="36">
        <f>VLOOKUP(H239,'Metales Pesados 2025'!H239:BJ712,55,FALSE)</f>
        <v>0</v>
      </c>
      <c r="N239" s="36">
        <f>VLOOKUP(H239,'Metales Pesados 2025'!H239:BW712,68,FALSE)</f>
        <v>0</v>
      </c>
      <c r="O239" s="36">
        <f>VLOOKUP(H239,'Metales Pesados 2025'!H239:CJ712,81,FALSE)</f>
        <v>0</v>
      </c>
      <c r="P239" s="60">
        <f>VLOOKUP(H239,'Metales Pesados 2025'!H239:CW712,94,FALSE)</f>
        <v>0</v>
      </c>
    </row>
    <row r="240" spans="1:16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2025'!H240:W713,16,FALSE)</f>
        <v>0</v>
      </c>
      <c r="K240" s="36">
        <f>VLOOKUP(H240,'Metales Pesados 2025'!H240:AJ713,29,FALSE)</f>
        <v>0</v>
      </c>
      <c r="L240" s="60">
        <f>VLOOKUP(H240,'Metales Pesados 2025'!H240:AW713,42,FALSE)</f>
        <v>0</v>
      </c>
      <c r="M240" s="36">
        <f>VLOOKUP(H240,'Metales Pesados 2025'!H240:BJ713,55,FALSE)</f>
        <v>0</v>
      </c>
      <c r="N240" s="36">
        <f>VLOOKUP(H240,'Metales Pesados 2025'!H240:BW713,68,FALSE)</f>
        <v>0</v>
      </c>
      <c r="O240" s="36">
        <f>VLOOKUP(H240,'Metales Pesados 2025'!H240:CJ713,81,FALSE)</f>
        <v>0</v>
      </c>
      <c r="P240" s="60">
        <f>VLOOKUP(H240,'Metales Pesados 2025'!H240:CW713,94,FALSE)</f>
        <v>0</v>
      </c>
    </row>
    <row r="241" spans="1:16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2025'!H241:W714,16,FALSE)</f>
        <v>0</v>
      </c>
      <c r="K241" s="36">
        <f>VLOOKUP(H241,'Metales Pesados 2025'!H241:AJ714,29,FALSE)</f>
        <v>0</v>
      </c>
      <c r="L241" s="60">
        <f>VLOOKUP(H241,'Metales Pesados 2025'!H241:AW714,42,FALSE)</f>
        <v>0</v>
      </c>
      <c r="M241" s="36">
        <f>VLOOKUP(H241,'Metales Pesados 2025'!H241:BJ714,55,FALSE)</f>
        <v>0</v>
      </c>
      <c r="N241" s="36">
        <f>VLOOKUP(H241,'Metales Pesados 2025'!H241:BW714,68,FALSE)</f>
        <v>0</v>
      </c>
      <c r="O241" s="36">
        <f>VLOOKUP(H241,'Metales Pesados 2025'!H241:CJ714,81,FALSE)</f>
        <v>0</v>
      </c>
      <c r="P241" s="60">
        <f>VLOOKUP(H241,'Metales Pesados 2025'!H241:CW714,94,FALSE)</f>
        <v>0</v>
      </c>
    </row>
    <row r="242" spans="1:16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2025'!H242:W715,16,FALSE)</f>
        <v>0</v>
      </c>
      <c r="K242" s="36">
        <f>VLOOKUP(H242,'Metales Pesados 2025'!H242:AJ715,29,FALSE)</f>
        <v>0</v>
      </c>
      <c r="L242" s="60">
        <f>VLOOKUP(H242,'Metales Pesados 2025'!H242:AW715,42,FALSE)</f>
        <v>0</v>
      </c>
      <c r="M242" s="36">
        <f>VLOOKUP(H242,'Metales Pesados 2025'!H242:BJ715,55,FALSE)</f>
        <v>0</v>
      </c>
      <c r="N242" s="36">
        <f>VLOOKUP(H242,'Metales Pesados 2025'!H242:BW715,68,FALSE)</f>
        <v>0</v>
      </c>
      <c r="O242" s="36">
        <f>VLOOKUP(H242,'Metales Pesados 2025'!H242:CJ715,81,FALSE)</f>
        <v>0</v>
      </c>
      <c r="P242" s="60">
        <f>VLOOKUP(H242,'Metales Pesados 2025'!H242:CW715,94,FALSE)</f>
        <v>0</v>
      </c>
    </row>
    <row r="243" spans="1:16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2025'!H243:W716,16,FALSE)</f>
        <v>0</v>
      </c>
      <c r="K243" s="36">
        <f>VLOOKUP(H243,'Metales Pesados 2025'!H243:AJ716,29,FALSE)</f>
        <v>0</v>
      </c>
      <c r="L243" s="60">
        <f>VLOOKUP(H243,'Metales Pesados 2025'!H243:AW716,42,FALSE)</f>
        <v>0</v>
      </c>
      <c r="M243" s="36">
        <f>VLOOKUP(H243,'Metales Pesados 2025'!H243:BJ716,55,FALSE)</f>
        <v>0</v>
      </c>
      <c r="N243" s="36">
        <f>VLOOKUP(H243,'Metales Pesados 2025'!H243:BW716,68,FALSE)</f>
        <v>0</v>
      </c>
      <c r="O243" s="36">
        <f>VLOOKUP(H243,'Metales Pesados 2025'!H243:CJ716,81,FALSE)</f>
        <v>0</v>
      </c>
      <c r="P243" s="60">
        <f>VLOOKUP(H243,'Metales Pesados 2025'!H243:CW716,94,FALSE)</f>
        <v>0</v>
      </c>
    </row>
    <row r="244" spans="1:16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2025'!H244:W717,16,FALSE)</f>
        <v>0</v>
      </c>
      <c r="K244" s="36">
        <f>VLOOKUP(H244,'Metales Pesados 2025'!H244:AJ717,29,FALSE)</f>
        <v>0</v>
      </c>
      <c r="L244" s="60">
        <f>VLOOKUP(H244,'Metales Pesados 2025'!H244:AW717,42,FALSE)</f>
        <v>0</v>
      </c>
      <c r="M244" s="36">
        <f>VLOOKUP(H244,'Metales Pesados 2025'!H244:BJ717,55,FALSE)</f>
        <v>0</v>
      </c>
      <c r="N244" s="36">
        <f>VLOOKUP(H244,'Metales Pesados 2025'!H244:BW717,68,FALSE)</f>
        <v>0</v>
      </c>
      <c r="O244" s="36">
        <f>VLOOKUP(H244,'Metales Pesados 2025'!H244:CJ717,81,FALSE)</f>
        <v>0</v>
      </c>
      <c r="P244" s="60">
        <f>VLOOKUP(H244,'Metales Pesados 2025'!H244:CW717,94,FALSE)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2025'!H245:W718,16,FALSE)</f>
        <v>0</v>
      </c>
      <c r="K245" s="36">
        <f>VLOOKUP(H245,'Metales Pesados 2025'!H245:AJ718,29,FALSE)</f>
        <v>0</v>
      </c>
      <c r="L245" s="60">
        <f>VLOOKUP(H245,'Metales Pesados 2025'!H245:AW718,42,FALSE)</f>
        <v>0</v>
      </c>
      <c r="M245" s="36">
        <f>VLOOKUP(H245,'Metales Pesados 2025'!H245:BJ718,55,FALSE)</f>
        <v>0</v>
      </c>
      <c r="N245" s="36">
        <f>VLOOKUP(H245,'Metales Pesados 2025'!H245:BW718,68,FALSE)</f>
        <v>0</v>
      </c>
      <c r="O245" s="36">
        <f>VLOOKUP(H245,'Metales Pesados 2025'!H245:CJ718,81,FALSE)</f>
        <v>0</v>
      </c>
      <c r="P245" s="60">
        <f>VLOOKUP(H245,'Metales Pesados 2025'!H245:CW718,94,FALSE)</f>
        <v>0</v>
      </c>
    </row>
    <row r="246" spans="1:16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2025'!H246:W719,16,FALSE)</f>
        <v>13</v>
      </c>
      <c r="K246" s="36">
        <f>VLOOKUP(H246,'Metales Pesados 2025'!H246:AJ719,29,FALSE)</f>
        <v>0</v>
      </c>
      <c r="L246" s="60">
        <f>VLOOKUP(H246,'Metales Pesados 2025'!H246:AW719,42,FALSE)</f>
        <v>13</v>
      </c>
      <c r="M246" s="36">
        <f>VLOOKUP(H246,'Metales Pesados 2025'!H246:BJ719,55,FALSE)</f>
        <v>0</v>
      </c>
      <c r="N246" s="36">
        <f>VLOOKUP(H246,'Metales Pesados 2025'!H246:BW719,68,FALSE)</f>
        <v>0</v>
      </c>
      <c r="O246" s="36">
        <f>VLOOKUP(H246,'Metales Pesados 2025'!H246:CJ719,81,FALSE)</f>
        <v>0</v>
      </c>
      <c r="P246" s="60">
        <f>VLOOKUP(H246,'Metales Pesados 2025'!H246:CW719,94,FALSE)</f>
        <v>0</v>
      </c>
    </row>
    <row r="247" spans="1:16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2025'!H247:W720,16,FALSE)</f>
        <v>2</v>
      </c>
      <c r="K247" s="36">
        <f>VLOOKUP(H247,'Metales Pesados 2025'!H247:AJ720,29,FALSE)</f>
        <v>0</v>
      </c>
      <c r="L247" s="60">
        <f>VLOOKUP(H247,'Metales Pesados 2025'!H247:AW720,42,FALSE)</f>
        <v>2</v>
      </c>
      <c r="M247" s="36">
        <f>VLOOKUP(H247,'Metales Pesados 2025'!H247:BJ720,55,FALSE)</f>
        <v>0</v>
      </c>
      <c r="N247" s="36">
        <f>VLOOKUP(H247,'Metales Pesados 2025'!H247:BW720,68,FALSE)</f>
        <v>0</v>
      </c>
      <c r="O247" s="36">
        <f>VLOOKUP(H247,'Metales Pesados 2025'!H247:CJ720,81,FALSE)</f>
        <v>0</v>
      </c>
      <c r="P247" s="60">
        <f>VLOOKUP(H247,'Metales Pesados 2025'!H247:CW720,94,FALSE)</f>
        <v>0</v>
      </c>
    </row>
    <row r="248" spans="1:16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2025'!H248:W721,16,FALSE)</f>
        <v>0</v>
      </c>
      <c r="K248" s="36">
        <f>VLOOKUP(H248,'Metales Pesados 2025'!H248:AJ721,29,FALSE)</f>
        <v>0</v>
      </c>
      <c r="L248" s="60">
        <f>VLOOKUP(H248,'Metales Pesados 2025'!H248:AW721,42,FALSE)</f>
        <v>0</v>
      </c>
      <c r="M248" s="36">
        <f>VLOOKUP(H248,'Metales Pesados 2025'!H248:BJ721,55,FALSE)</f>
        <v>0</v>
      </c>
      <c r="N248" s="36">
        <f>VLOOKUP(H248,'Metales Pesados 2025'!H248:BW721,68,FALSE)</f>
        <v>0</v>
      </c>
      <c r="O248" s="36">
        <f>VLOOKUP(H248,'Metales Pesados 2025'!H248:CJ721,81,FALSE)</f>
        <v>0</v>
      </c>
      <c r="P248" s="60">
        <f>VLOOKUP(H248,'Metales Pesados 2025'!H248:CW721,94,FALSE)</f>
        <v>0</v>
      </c>
    </row>
    <row r="249" spans="1:16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2025'!H249:W722,16,FALSE)</f>
        <v>0</v>
      </c>
      <c r="K249" s="36">
        <f>VLOOKUP(H249,'Metales Pesados 2025'!H249:AJ722,29,FALSE)</f>
        <v>0</v>
      </c>
      <c r="L249" s="60">
        <f>VLOOKUP(H249,'Metales Pesados 2025'!H249:AW722,42,FALSE)</f>
        <v>0</v>
      </c>
      <c r="M249" s="36">
        <f>VLOOKUP(H249,'Metales Pesados 2025'!H249:BJ722,55,FALSE)</f>
        <v>0</v>
      </c>
      <c r="N249" s="36">
        <f>VLOOKUP(H249,'Metales Pesados 2025'!H249:BW722,68,FALSE)</f>
        <v>0</v>
      </c>
      <c r="O249" s="36">
        <f>VLOOKUP(H249,'Metales Pesados 2025'!H249:CJ722,81,FALSE)</f>
        <v>0</v>
      </c>
      <c r="P249" s="60">
        <f>VLOOKUP(H249,'Metales Pesados 2025'!H249:CW722,94,FALSE)</f>
        <v>0</v>
      </c>
    </row>
    <row r="250" spans="1:16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2025'!H250:W723,16,FALSE)</f>
        <v>0</v>
      </c>
      <c r="K250" s="36">
        <f>VLOOKUP(H250,'Metales Pesados 2025'!H250:AJ723,29,FALSE)</f>
        <v>0</v>
      </c>
      <c r="L250" s="60">
        <f>VLOOKUP(H250,'Metales Pesados 2025'!H250:AW723,42,FALSE)</f>
        <v>0</v>
      </c>
      <c r="M250" s="36">
        <f>VLOOKUP(H250,'Metales Pesados 2025'!H250:BJ723,55,FALSE)</f>
        <v>0</v>
      </c>
      <c r="N250" s="36">
        <f>VLOOKUP(H250,'Metales Pesados 2025'!H250:BW723,68,FALSE)</f>
        <v>0</v>
      </c>
      <c r="O250" s="36">
        <f>VLOOKUP(H250,'Metales Pesados 2025'!H250:CJ723,81,FALSE)</f>
        <v>0</v>
      </c>
      <c r="P250" s="60">
        <f>VLOOKUP(H250,'Metales Pesados 2025'!H250:CW723,94,FALSE)</f>
        <v>0</v>
      </c>
    </row>
    <row r="251" spans="1:16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2025'!H251:W724,16,FALSE)</f>
        <v>0</v>
      </c>
      <c r="K251" s="36">
        <f>VLOOKUP(H251,'Metales Pesados 2025'!H251:AJ724,29,FALSE)</f>
        <v>0</v>
      </c>
      <c r="L251" s="60">
        <f>VLOOKUP(H251,'Metales Pesados 2025'!H251:AW724,42,FALSE)</f>
        <v>0</v>
      </c>
      <c r="M251" s="36">
        <f>VLOOKUP(H251,'Metales Pesados 2025'!H251:BJ724,55,FALSE)</f>
        <v>0</v>
      </c>
      <c r="N251" s="36">
        <f>VLOOKUP(H251,'Metales Pesados 2025'!H251:BW724,68,FALSE)</f>
        <v>0</v>
      </c>
      <c r="O251" s="36">
        <f>VLOOKUP(H251,'Metales Pesados 2025'!H251:CJ724,81,FALSE)</f>
        <v>0</v>
      </c>
      <c r="P251" s="60">
        <f>VLOOKUP(H251,'Metales Pesados 2025'!H251:CW724,94,FALSE)</f>
        <v>0</v>
      </c>
    </row>
    <row r="252" spans="1:16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2025'!H252:W725,16,FALSE)</f>
        <v>0</v>
      </c>
      <c r="K252" s="36">
        <f>VLOOKUP(H252,'Metales Pesados 2025'!H252:AJ725,29,FALSE)</f>
        <v>0</v>
      </c>
      <c r="L252" s="60">
        <f>VLOOKUP(H252,'Metales Pesados 2025'!H252:AW725,42,FALSE)</f>
        <v>0</v>
      </c>
      <c r="M252" s="36">
        <f>VLOOKUP(H252,'Metales Pesados 2025'!H252:BJ725,55,FALSE)</f>
        <v>0</v>
      </c>
      <c r="N252" s="36">
        <f>VLOOKUP(H252,'Metales Pesados 2025'!H252:BW725,68,FALSE)</f>
        <v>0</v>
      </c>
      <c r="O252" s="36">
        <f>VLOOKUP(H252,'Metales Pesados 2025'!H252:CJ725,81,FALSE)</f>
        <v>0</v>
      </c>
      <c r="P252" s="60">
        <f>VLOOKUP(H252,'Metales Pesados 2025'!H252:CW725,94,FALSE)</f>
        <v>0</v>
      </c>
    </row>
    <row r="253" spans="1:16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2025'!H253:W726,16,FALSE)</f>
        <v>0</v>
      </c>
      <c r="K253" s="36">
        <f>VLOOKUP(H253,'Metales Pesados 2025'!H253:AJ726,29,FALSE)</f>
        <v>0</v>
      </c>
      <c r="L253" s="60">
        <f>VLOOKUP(H253,'Metales Pesados 2025'!H253:AW726,42,FALSE)</f>
        <v>0</v>
      </c>
      <c r="M253" s="36">
        <f>VLOOKUP(H253,'Metales Pesados 2025'!H253:BJ726,55,FALSE)</f>
        <v>0</v>
      </c>
      <c r="N253" s="36">
        <f>VLOOKUP(H253,'Metales Pesados 2025'!H253:BW726,68,FALSE)</f>
        <v>0</v>
      </c>
      <c r="O253" s="36">
        <f>VLOOKUP(H253,'Metales Pesados 2025'!H253:CJ726,81,FALSE)</f>
        <v>0</v>
      </c>
      <c r="P253" s="60">
        <f>VLOOKUP(H253,'Metales Pesados 2025'!H253:CW726,94,FALSE)</f>
        <v>0</v>
      </c>
    </row>
    <row r="254" spans="1:16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2025'!H254:W727,16,FALSE)</f>
        <v>0</v>
      </c>
      <c r="K254" s="36">
        <f>VLOOKUP(H254,'Metales Pesados 2025'!H254:AJ727,29,FALSE)</f>
        <v>0</v>
      </c>
      <c r="L254" s="60">
        <f>VLOOKUP(H254,'Metales Pesados 2025'!H254:AW727,42,FALSE)</f>
        <v>0</v>
      </c>
      <c r="M254" s="36">
        <f>VLOOKUP(H254,'Metales Pesados 2025'!H254:BJ727,55,FALSE)</f>
        <v>0</v>
      </c>
      <c r="N254" s="36">
        <f>VLOOKUP(H254,'Metales Pesados 2025'!H254:BW727,68,FALSE)</f>
        <v>0</v>
      </c>
      <c r="O254" s="36">
        <f>VLOOKUP(H254,'Metales Pesados 2025'!H254:CJ727,81,FALSE)</f>
        <v>0</v>
      </c>
      <c r="P254" s="60">
        <f>VLOOKUP(H254,'Metales Pesados 2025'!H254:CW727,94,FALSE)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2025'!H255:W728,16,FALSE)</f>
        <v>0</v>
      </c>
      <c r="K255" s="36">
        <f>VLOOKUP(H255,'Metales Pesados 2025'!H255:AJ728,29,FALSE)</f>
        <v>0</v>
      </c>
      <c r="L255" s="60">
        <f>VLOOKUP(H255,'Metales Pesados 2025'!H255:AW728,42,FALSE)</f>
        <v>0</v>
      </c>
      <c r="M255" s="36">
        <f>VLOOKUP(H255,'Metales Pesados 2025'!H255:BJ728,55,FALSE)</f>
        <v>0</v>
      </c>
      <c r="N255" s="36">
        <f>VLOOKUP(H255,'Metales Pesados 2025'!H255:BW728,68,FALSE)</f>
        <v>0</v>
      </c>
      <c r="O255" s="36">
        <f>VLOOKUP(H255,'Metales Pesados 2025'!H255:CJ728,81,FALSE)</f>
        <v>0</v>
      </c>
      <c r="P255" s="60">
        <f>VLOOKUP(H255,'Metales Pesados 2025'!H255:CW728,94,FALSE)</f>
        <v>0</v>
      </c>
    </row>
    <row r="256" spans="1:16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2025'!H256:W729,16,FALSE)</f>
        <v>0</v>
      </c>
      <c r="K256" s="36">
        <f>VLOOKUP(H256,'Metales Pesados 2025'!H256:AJ729,29,FALSE)</f>
        <v>0</v>
      </c>
      <c r="L256" s="60">
        <f>VLOOKUP(H256,'Metales Pesados 2025'!H256:AW729,42,FALSE)</f>
        <v>0</v>
      </c>
      <c r="M256" s="36">
        <f>VLOOKUP(H256,'Metales Pesados 2025'!H256:BJ729,55,FALSE)</f>
        <v>0</v>
      </c>
      <c r="N256" s="36">
        <f>VLOOKUP(H256,'Metales Pesados 2025'!H256:BW729,68,FALSE)</f>
        <v>0</v>
      </c>
      <c r="O256" s="36">
        <f>VLOOKUP(H256,'Metales Pesados 2025'!H256:CJ729,81,FALSE)</f>
        <v>0</v>
      </c>
      <c r="P256" s="60">
        <f>VLOOKUP(H256,'Metales Pesados 2025'!H256:CW729,94,FALSE)</f>
        <v>0</v>
      </c>
    </row>
    <row r="257" spans="1:16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2025'!H257:W730,16,FALSE)</f>
        <v>0</v>
      </c>
      <c r="K257" s="36">
        <f>VLOOKUP(H257,'Metales Pesados 2025'!H257:AJ730,29,FALSE)</f>
        <v>0</v>
      </c>
      <c r="L257" s="60">
        <f>VLOOKUP(H257,'Metales Pesados 2025'!H257:AW730,42,FALSE)</f>
        <v>0</v>
      </c>
      <c r="M257" s="36">
        <f>VLOOKUP(H257,'Metales Pesados 2025'!H257:BJ730,55,FALSE)</f>
        <v>0</v>
      </c>
      <c r="N257" s="36">
        <f>VLOOKUP(H257,'Metales Pesados 2025'!H257:BW730,68,FALSE)</f>
        <v>0</v>
      </c>
      <c r="O257" s="36">
        <f>VLOOKUP(H257,'Metales Pesados 2025'!H257:CJ730,81,FALSE)</f>
        <v>0</v>
      </c>
      <c r="P257" s="60">
        <f>VLOOKUP(H257,'Metales Pesados 2025'!H257:CW730,94,FALSE)</f>
        <v>0</v>
      </c>
    </row>
    <row r="258" spans="1:16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2025'!H258:W731,16,FALSE)</f>
        <v>0</v>
      </c>
      <c r="K258" s="36">
        <f>VLOOKUP(H258,'Metales Pesados 2025'!H258:AJ731,29,FALSE)</f>
        <v>0</v>
      </c>
      <c r="L258" s="60">
        <f>VLOOKUP(H258,'Metales Pesados 2025'!H258:AW731,42,FALSE)</f>
        <v>0</v>
      </c>
      <c r="M258" s="36">
        <f>VLOOKUP(H258,'Metales Pesados 2025'!H258:BJ731,55,FALSE)</f>
        <v>0</v>
      </c>
      <c r="N258" s="36">
        <f>VLOOKUP(H258,'Metales Pesados 2025'!H258:BW731,68,FALSE)</f>
        <v>0</v>
      </c>
      <c r="O258" s="36">
        <f>VLOOKUP(H258,'Metales Pesados 2025'!H258:CJ731,81,FALSE)</f>
        <v>0</v>
      </c>
      <c r="P258" s="60">
        <f>VLOOKUP(H258,'Metales Pesados 2025'!H258:CW731,94,FALSE)</f>
        <v>0</v>
      </c>
    </row>
    <row r="259" spans="1:16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2025'!H259:W732,16,FALSE)</f>
        <v>0</v>
      </c>
      <c r="K259" s="36">
        <f>VLOOKUP(H259,'Metales Pesados 2025'!H259:AJ732,29,FALSE)</f>
        <v>0</v>
      </c>
      <c r="L259" s="60">
        <f>VLOOKUP(H259,'Metales Pesados 2025'!H259:AW732,42,FALSE)</f>
        <v>0</v>
      </c>
      <c r="M259" s="36">
        <f>VLOOKUP(H259,'Metales Pesados 2025'!H259:BJ732,55,FALSE)</f>
        <v>0</v>
      </c>
      <c r="N259" s="36">
        <f>VLOOKUP(H259,'Metales Pesados 2025'!H259:BW732,68,FALSE)</f>
        <v>0</v>
      </c>
      <c r="O259" s="36">
        <f>VLOOKUP(H259,'Metales Pesados 2025'!H259:CJ732,81,FALSE)</f>
        <v>0</v>
      </c>
      <c r="P259" s="60">
        <f>VLOOKUP(H259,'Metales Pesados 2025'!H259:CW732,94,FALSE)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2025'!H260:W733,16,FALSE)</f>
        <v>14</v>
      </c>
      <c r="K260" s="36">
        <f>VLOOKUP(H260,'Metales Pesados 2025'!H260:AJ733,29,FALSE)</f>
        <v>0</v>
      </c>
      <c r="L260" s="60">
        <f>VLOOKUP(H260,'Metales Pesados 2025'!H260:AW733,42,FALSE)</f>
        <v>14</v>
      </c>
      <c r="M260" s="36">
        <f>VLOOKUP(H260,'Metales Pesados 2025'!H260:BJ733,55,FALSE)</f>
        <v>0</v>
      </c>
      <c r="N260" s="36">
        <f>VLOOKUP(H260,'Metales Pesados 2025'!H260:BW733,68,FALSE)</f>
        <v>0</v>
      </c>
      <c r="O260" s="36">
        <f>VLOOKUP(H260,'Metales Pesados 2025'!H260:CJ733,81,FALSE)</f>
        <v>0</v>
      </c>
      <c r="P260" s="60">
        <f>VLOOKUP(H260,'Metales Pesados 2025'!H260:CW733,94,FALSE)</f>
        <v>0</v>
      </c>
    </row>
    <row r="261" spans="1:16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2025'!H261:W734,16,FALSE)</f>
        <v>0</v>
      </c>
      <c r="K261" s="36">
        <f>VLOOKUP(H261,'Metales Pesados 2025'!H261:AJ734,29,FALSE)</f>
        <v>0</v>
      </c>
      <c r="L261" s="60">
        <f>VLOOKUP(H261,'Metales Pesados 2025'!H261:AW734,42,FALSE)</f>
        <v>0</v>
      </c>
      <c r="M261" s="36">
        <f>VLOOKUP(H261,'Metales Pesados 2025'!H261:BJ734,55,FALSE)</f>
        <v>0</v>
      </c>
      <c r="N261" s="36">
        <f>VLOOKUP(H261,'Metales Pesados 2025'!H261:BW734,68,FALSE)</f>
        <v>0</v>
      </c>
      <c r="O261" s="36">
        <f>VLOOKUP(H261,'Metales Pesados 2025'!H261:CJ734,81,FALSE)</f>
        <v>0</v>
      </c>
      <c r="P261" s="60">
        <f>VLOOKUP(H261,'Metales Pesados 2025'!H261:CW734,94,FALSE)</f>
        <v>0</v>
      </c>
    </row>
    <row r="262" spans="1:16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2025'!H262:W735,16,FALSE)</f>
        <v>0</v>
      </c>
      <c r="K262" s="36">
        <f>VLOOKUP(H262,'Metales Pesados 2025'!H262:AJ735,29,FALSE)</f>
        <v>0</v>
      </c>
      <c r="L262" s="60">
        <f>VLOOKUP(H262,'Metales Pesados 2025'!H262:AW735,42,FALSE)</f>
        <v>0</v>
      </c>
      <c r="M262" s="36">
        <f>VLOOKUP(H262,'Metales Pesados 2025'!H262:BJ735,55,FALSE)</f>
        <v>0</v>
      </c>
      <c r="N262" s="36">
        <f>VLOOKUP(H262,'Metales Pesados 2025'!H262:BW735,68,FALSE)</f>
        <v>0</v>
      </c>
      <c r="O262" s="36">
        <f>VLOOKUP(H262,'Metales Pesados 2025'!H262:CJ735,81,FALSE)</f>
        <v>0</v>
      </c>
      <c r="P262" s="60">
        <f>VLOOKUP(H262,'Metales Pesados 2025'!H262:CW735,94,FALSE)</f>
        <v>0</v>
      </c>
    </row>
    <row r="263" spans="1:16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2025'!H263:W736,16,FALSE)</f>
        <v>0</v>
      </c>
      <c r="K263" s="36">
        <f>VLOOKUP(H263,'Metales Pesados 2025'!H263:AJ736,29,FALSE)</f>
        <v>0</v>
      </c>
      <c r="L263" s="60">
        <f>VLOOKUP(H263,'Metales Pesados 2025'!H263:AW736,42,FALSE)</f>
        <v>0</v>
      </c>
      <c r="M263" s="36">
        <f>VLOOKUP(H263,'Metales Pesados 2025'!H263:BJ736,55,FALSE)</f>
        <v>0</v>
      </c>
      <c r="N263" s="36">
        <f>VLOOKUP(H263,'Metales Pesados 2025'!H263:BW736,68,FALSE)</f>
        <v>0</v>
      </c>
      <c r="O263" s="36">
        <f>VLOOKUP(H263,'Metales Pesados 2025'!H263:CJ736,81,FALSE)</f>
        <v>0</v>
      </c>
      <c r="P263" s="60">
        <f>VLOOKUP(H263,'Metales Pesados 2025'!H263:CW736,94,FALSE)</f>
        <v>0</v>
      </c>
    </row>
    <row r="264" spans="1:16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2025'!H264:W737,16,FALSE)</f>
        <v>0</v>
      </c>
      <c r="K264" s="36">
        <f>VLOOKUP(H264,'Metales Pesados 2025'!H264:AJ737,29,FALSE)</f>
        <v>0</v>
      </c>
      <c r="L264" s="60">
        <f>VLOOKUP(H264,'Metales Pesados 2025'!H264:AW737,42,FALSE)</f>
        <v>0</v>
      </c>
      <c r="M264" s="36">
        <f>VLOOKUP(H264,'Metales Pesados 2025'!H264:BJ737,55,FALSE)</f>
        <v>0</v>
      </c>
      <c r="N264" s="36">
        <f>VLOOKUP(H264,'Metales Pesados 2025'!H264:BW737,68,FALSE)</f>
        <v>0</v>
      </c>
      <c r="O264" s="36">
        <f>VLOOKUP(H264,'Metales Pesados 2025'!H264:CJ737,81,FALSE)</f>
        <v>0</v>
      </c>
      <c r="P264" s="60">
        <f>VLOOKUP(H264,'Metales Pesados 2025'!H264:CW737,94,FALSE)</f>
        <v>0</v>
      </c>
    </row>
    <row r="265" spans="1:16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2025'!H265:W738,16,FALSE)</f>
        <v>0</v>
      </c>
      <c r="K265" s="36">
        <f>VLOOKUP(H265,'Metales Pesados 2025'!H265:AJ738,29,FALSE)</f>
        <v>0</v>
      </c>
      <c r="L265" s="60">
        <f>VLOOKUP(H265,'Metales Pesados 2025'!H265:AW738,42,FALSE)</f>
        <v>0</v>
      </c>
      <c r="M265" s="36">
        <f>VLOOKUP(H265,'Metales Pesados 2025'!H265:BJ738,55,FALSE)</f>
        <v>0</v>
      </c>
      <c r="N265" s="36">
        <f>VLOOKUP(H265,'Metales Pesados 2025'!H265:BW738,68,FALSE)</f>
        <v>0</v>
      </c>
      <c r="O265" s="36">
        <f>VLOOKUP(H265,'Metales Pesados 2025'!H265:CJ738,81,FALSE)</f>
        <v>0</v>
      </c>
      <c r="P265" s="60">
        <f>VLOOKUP(H265,'Metales Pesados 2025'!H265:CW738,94,FALSE)</f>
        <v>0</v>
      </c>
    </row>
    <row r="266" spans="1:16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2025'!H266:W739,16,FALSE)</f>
        <v>0</v>
      </c>
      <c r="K266" s="36">
        <f>VLOOKUP(H266,'Metales Pesados 2025'!H266:AJ739,29,FALSE)</f>
        <v>0</v>
      </c>
      <c r="L266" s="60">
        <f>VLOOKUP(H266,'Metales Pesados 2025'!H266:AW739,42,FALSE)</f>
        <v>0</v>
      </c>
      <c r="M266" s="36">
        <f>VLOOKUP(H266,'Metales Pesados 2025'!H266:BJ739,55,FALSE)</f>
        <v>0</v>
      </c>
      <c r="N266" s="36">
        <f>VLOOKUP(H266,'Metales Pesados 2025'!H266:BW739,68,FALSE)</f>
        <v>0</v>
      </c>
      <c r="O266" s="36">
        <f>VLOOKUP(H266,'Metales Pesados 2025'!H266:CJ739,81,FALSE)</f>
        <v>0</v>
      </c>
      <c r="P266" s="60">
        <f>VLOOKUP(H266,'Metales Pesados 2025'!H266:CW739,94,FALSE)</f>
        <v>0</v>
      </c>
    </row>
    <row r="267" spans="1:16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2025'!H267:W740,16,FALSE)</f>
        <v>0</v>
      </c>
      <c r="K267" s="36">
        <f>VLOOKUP(H267,'Metales Pesados 2025'!H267:AJ740,29,FALSE)</f>
        <v>0</v>
      </c>
      <c r="L267" s="60">
        <f>VLOOKUP(H267,'Metales Pesados 2025'!H267:AW740,42,FALSE)</f>
        <v>0</v>
      </c>
      <c r="M267" s="36">
        <f>VLOOKUP(H267,'Metales Pesados 2025'!H267:BJ740,55,FALSE)</f>
        <v>0</v>
      </c>
      <c r="N267" s="36">
        <f>VLOOKUP(H267,'Metales Pesados 2025'!H267:BW740,68,FALSE)</f>
        <v>0</v>
      </c>
      <c r="O267" s="36">
        <f>VLOOKUP(H267,'Metales Pesados 2025'!H267:CJ740,81,FALSE)</f>
        <v>0</v>
      </c>
      <c r="P267" s="60">
        <f>VLOOKUP(H267,'Metales Pesados 2025'!H267:CW740,94,FALSE)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2025'!H268:W741,16,FALSE)</f>
        <v>0</v>
      </c>
      <c r="K268" s="36">
        <f>VLOOKUP(H268,'Metales Pesados 2025'!H268:AJ741,29,FALSE)</f>
        <v>0</v>
      </c>
      <c r="L268" s="60">
        <f>VLOOKUP(H268,'Metales Pesados 2025'!H268:AW741,42,FALSE)</f>
        <v>0</v>
      </c>
      <c r="M268" s="36">
        <f>VLOOKUP(H268,'Metales Pesados 2025'!H268:BJ741,55,FALSE)</f>
        <v>0</v>
      </c>
      <c r="N268" s="36">
        <f>VLOOKUP(H268,'Metales Pesados 2025'!H268:BW741,68,FALSE)</f>
        <v>0</v>
      </c>
      <c r="O268" s="36">
        <f>VLOOKUP(H268,'Metales Pesados 2025'!H268:CJ741,81,FALSE)</f>
        <v>0</v>
      </c>
      <c r="P268" s="60">
        <f>VLOOKUP(H268,'Metales Pesados 2025'!H268:CW741,94,FALSE)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2025'!H269:W742,16,FALSE)</f>
        <v>4</v>
      </c>
      <c r="K269" s="36">
        <f>VLOOKUP(H269,'Metales Pesados 2025'!H269:AJ742,29,FALSE)</f>
        <v>0</v>
      </c>
      <c r="L269" s="60">
        <f>VLOOKUP(H269,'Metales Pesados 2025'!H269:AW742,42,FALSE)</f>
        <v>2</v>
      </c>
      <c r="M269" s="36">
        <f>VLOOKUP(H269,'Metales Pesados 2025'!H269:BJ742,55,FALSE)</f>
        <v>0</v>
      </c>
      <c r="N269" s="36">
        <f>VLOOKUP(H269,'Metales Pesados 2025'!H269:BW742,68,FALSE)</f>
        <v>0</v>
      </c>
      <c r="O269" s="36">
        <f>VLOOKUP(H269,'Metales Pesados 2025'!H269:CJ742,81,FALSE)</f>
        <v>0</v>
      </c>
      <c r="P269" s="60">
        <f>VLOOKUP(H269,'Metales Pesados 2025'!H269:CW742,94,FALSE)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2025'!H270:W743,16,FALSE)</f>
        <v>0</v>
      </c>
      <c r="K270" s="36">
        <f>VLOOKUP(H270,'Metales Pesados 2025'!H270:AJ743,29,FALSE)</f>
        <v>0</v>
      </c>
      <c r="L270" s="60">
        <f>VLOOKUP(H270,'Metales Pesados 2025'!H270:AW743,42,FALSE)</f>
        <v>0</v>
      </c>
      <c r="M270" s="36">
        <f>VLOOKUP(H270,'Metales Pesados 2025'!H270:BJ743,55,FALSE)</f>
        <v>0</v>
      </c>
      <c r="N270" s="36">
        <f>VLOOKUP(H270,'Metales Pesados 2025'!H270:BW743,68,FALSE)</f>
        <v>0</v>
      </c>
      <c r="O270" s="36">
        <f>VLOOKUP(H270,'Metales Pesados 2025'!H270:CJ743,81,FALSE)</f>
        <v>0</v>
      </c>
      <c r="P270" s="60">
        <f>VLOOKUP(H270,'Metales Pesados 2025'!H270:CW743,94,FALSE)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2025'!H271:W744,16,FALSE)</f>
        <v>0</v>
      </c>
      <c r="K271" s="36">
        <f>VLOOKUP(H271,'Metales Pesados 2025'!H271:AJ744,29,FALSE)</f>
        <v>0</v>
      </c>
      <c r="L271" s="60">
        <f>VLOOKUP(H271,'Metales Pesados 2025'!H271:AW744,42,FALSE)</f>
        <v>0</v>
      </c>
      <c r="M271" s="36">
        <f>VLOOKUP(H271,'Metales Pesados 2025'!H271:BJ744,55,FALSE)</f>
        <v>0</v>
      </c>
      <c r="N271" s="36">
        <f>VLOOKUP(H271,'Metales Pesados 2025'!H271:BW744,68,FALSE)</f>
        <v>0</v>
      </c>
      <c r="O271" s="36">
        <f>VLOOKUP(H271,'Metales Pesados 2025'!H271:CJ744,81,FALSE)</f>
        <v>0</v>
      </c>
      <c r="P271" s="60">
        <f>VLOOKUP(H271,'Metales Pesados 2025'!H271:CW744,94,FALSE)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2025'!H272:W745,16,FALSE)</f>
        <v>0</v>
      </c>
      <c r="K272" s="36">
        <f>VLOOKUP(H272,'Metales Pesados 2025'!H272:AJ745,29,FALSE)</f>
        <v>0</v>
      </c>
      <c r="L272" s="60">
        <f>VLOOKUP(H272,'Metales Pesados 2025'!H272:AW745,42,FALSE)</f>
        <v>0</v>
      </c>
      <c r="M272" s="36">
        <f>VLOOKUP(H272,'Metales Pesados 2025'!H272:BJ745,55,FALSE)</f>
        <v>0</v>
      </c>
      <c r="N272" s="36">
        <f>VLOOKUP(H272,'Metales Pesados 2025'!H272:BW745,68,FALSE)</f>
        <v>0</v>
      </c>
      <c r="O272" s="36">
        <f>VLOOKUP(H272,'Metales Pesados 2025'!H272:CJ745,81,FALSE)</f>
        <v>0</v>
      </c>
      <c r="P272" s="60">
        <f>VLOOKUP(H272,'Metales Pesados 2025'!H272:CW745,94,FALSE)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2025'!H273:W746,16,FALSE)</f>
        <v>0</v>
      </c>
      <c r="K273" s="36">
        <f>VLOOKUP(H273,'Metales Pesados 2025'!H273:AJ746,29,FALSE)</f>
        <v>0</v>
      </c>
      <c r="L273" s="60">
        <f>VLOOKUP(H273,'Metales Pesados 2025'!H273:AW746,42,FALSE)</f>
        <v>0</v>
      </c>
      <c r="M273" s="36">
        <f>VLOOKUP(H273,'Metales Pesados 2025'!H273:BJ746,55,FALSE)</f>
        <v>0</v>
      </c>
      <c r="N273" s="36">
        <f>VLOOKUP(H273,'Metales Pesados 2025'!H273:BW746,68,FALSE)</f>
        <v>0</v>
      </c>
      <c r="O273" s="36">
        <f>VLOOKUP(H273,'Metales Pesados 2025'!H273:CJ746,81,FALSE)</f>
        <v>0</v>
      </c>
      <c r="P273" s="60">
        <f>VLOOKUP(H273,'Metales Pesados 2025'!H273:CW746,94,FALSE)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2025'!H274:W747,16,FALSE)</f>
        <v>0</v>
      </c>
      <c r="K274" s="36">
        <f>VLOOKUP(H274,'Metales Pesados 2025'!H274:AJ747,29,FALSE)</f>
        <v>0</v>
      </c>
      <c r="L274" s="60">
        <f>VLOOKUP(H274,'Metales Pesados 2025'!H274:AW747,42,FALSE)</f>
        <v>0</v>
      </c>
      <c r="M274" s="36">
        <f>VLOOKUP(H274,'Metales Pesados 2025'!H274:BJ747,55,FALSE)</f>
        <v>0</v>
      </c>
      <c r="N274" s="36">
        <f>VLOOKUP(H274,'Metales Pesados 2025'!H274:BW747,68,FALSE)</f>
        <v>0</v>
      </c>
      <c r="O274" s="36">
        <f>VLOOKUP(H274,'Metales Pesados 2025'!H274:CJ747,81,FALSE)</f>
        <v>0</v>
      </c>
      <c r="P274" s="60">
        <f>VLOOKUP(H274,'Metales Pesados 2025'!H274:CW747,94,FALSE)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2025'!H275:W748,16,FALSE)</f>
        <v>0</v>
      </c>
      <c r="K275" s="36">
        <f>VLOOKUP(H275,'Metales Pesados 2025'!H275:AJ748,29,FALSE)</f>
        <v>0</v>
      </c>
      <c r="L275" s="60">
        <f>VLOOKUP(H275,'Metales Pesados 2025'!H275:AW748,42,FALSE)</f>
        <v>0</v>
      </c>
      <c r="M275" s="36">
        <f>VLOOKUP(H275,'Metales Pesados 2025'!H275:BJ748,55,FALSE)</f>
        <v>0</v>
      </c>
      <c r="N275" s="36">
        <f>VLOOKUP(H275,'Metales Pesados 2025'!H275:BW748,68,FALSE)</f>
        <v>0</v>
      </c>
      <c r="O275" s="36">
        <f>VLOOKUP(H275,'Metales Pesados 2025'!H275:CJ748,81,FALSE)</f>
        <v>0</v>
      </c>
      <c r="P275" s="60">
        <f>VLOOKUP(H275,'Metales Pesados 2025'!H275:CW748,94,FALSE)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2025'!H276:W749,16,FALSE)</f>
        <v>0</v>
      </c>
      <c r="K276" s="36">
        <f>VLOOKUP(H276,'Metales Pesados 2025'!H276:AJ749,29,FALSE)</f>
        <v>0</v>
      </c>
      <c r="L276" s="60">
        <f>VLOOKUP(H276,'Metales Pesados 2025'!H276:AW749,42,FALSE)</f>
        <v>0</v>
      </c>
      <c r="M276" s="36">
        <f>VLOOKUP(H276,'Metales Pesados 2025'!H276:BJ749,55,FALSE)</f>
        <v>0</v>
      </c>
      <c r="N276" s="36">
        <f>VLOOKUP(H276,'Metales Pesados 2025'!H276:BW749,68,FALSE)</f>
        <v>0</v>
      </c>
      <c r="O276" s="36">
        <f>VLOOKUP(H276,'Metales Pesados 2025'!H276:CJ749,81,FALSE)</f>
        <v>0</v>
      </c>
      <c r="P276" s="60">
        <f>VLOOKUP(H276,'Metales Pesados 2025'!H276:CW749,94,FALSE)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2025'!H277:W750,16,FALSE)</f>
        <v>0</v>
      </c>
      <c r="K277" s="36">
        <f>VLOOKUP(H277,'Metales Pesados 2025'!H277:AJ750,29,FALSE)</f>
        <v>0</v>
      </c>
      <c r="L277" s="60">
        <f>VLOOKUP(H277,'Metales Pesados 2025'!H277:AW750,42,FALSE)</f>
        <v>0</v>
      </c>
      <c r="M277" s="36">
        <f>VLOOKUP(H277,'Metales Pesados 2025'!H277:BJ750,55,FALSE)</f>
        <v>0</v>
      </c>
      <c r="N277" s="36">
        <f>VLOOKUP(H277,'Metales Pesados 2025'!H277:BW750,68,FALSE)</f>
        <v>0</v>
      </c>
      <c r="O277" s="36">
        <f>VLOOKUP(H277,'Metales Pesados 2025'!H277:CJ750,81,FALSE)</f>
        <v>0</v>
      </c>
      <c r="P277" s="60">
        <f>VLOOKUP(H277,'Metales Pesados 2025'!H277:CW750,94,FALSE)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2025'!H278:W751,16,FALSE)</f>
        <v>0</v>
      </c>
      <c r="K278" s="36">
        <f>VLOOKUP(H278,'Metales Pesados 2025'!H278:AJ751,29,FALSE)</f>
        <v>0</v>
      </c>
      <c r="L278" s="60">
        <f>VLOOKUP(H278,'Metales Pesados 2025'!H278:AW751,42,FALSE)</f>
        <v>0</v>
      </c>
      <c r="M278" s="36">
        <f>VLOOKUP(H278,'Metales Pesados 2025'!H278:BJ751,55,FALSE)</f>
        <v>0</v>
      </c>
      <c r="N278" s="36">
        <f>VLOOKUP(H278,'Metales Pesados 2025'!H278:BW751,68,FALSE)</f>
        <v>0</v>
      </c>
      <c r="O278" s="36">
        <f>VLOOKUP(H278,'Metales Pesados 2025'!H278:CJ751,81,FALSE)</f>
        <v>0</v>
      </c>
      <c r="P278" s="60">
        <f>VLOOKUP(H278,'Metales Pesados 2025'!H278:CW751,94,FALSE)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2025'!H279:W752,16,FALSE)</f>
        <v>1</v>
      </c>
      <c r="K279" s="36">
        <f>VLOOKUP(H279,'Metales Pesados 2025'!H279:AJ752,29,FALSE)</f>
        <v>0</v>
      </c>
      <c r="L279" s="60">
        <f>VLOOKUP(H279,'Metales Pesados 2025'!H279:AW752,42,FALSE)</f>
        <v>0</v>
      </c>
      <c r="M279" s="36">
        <f>VLOOKUP(H279,'Metales Pesados 2025'!H279:BJ752,55,FALSE)</f>
        <v>0</v>
      </c>
      <c r="N279" s="36">
        <f>VLOOKUP(H279,'Metales Pesados 2025'!H279:BW752,68,FALSE)</f>
        <v>0</v>
      </c>
      <c r="O279" s="36">
        <f>VLOOKUP(H279,'Metales Pesados 2025'!H279:CJ752,81,FALSE)</f>
        <v>0</v>
      </c>
      <c r="P279" s="60">
        <f>VLOOKUP(H279,'Metales Pesados 2025'!H279:CW752,94,FALSE)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2025'!H280:W753,16,FALSE)</f>
        <v>4</v>
      </c>
      <c r="K280" s="36">
        <f>VLOOKUP(H280,'Metales Pesados 2025'!H280:AJ753,29,FALSE)</f>
        <v>0</v>
      </c>
      <c r="L280" s="60">
        <f>VLOOKUP(H280,'Metales Pesados 2025'!H280:AW753,42,FALSE)</f>
        <v>3</v>
      </c>
      <c r="M280" s="36">
        <f>VLOOKUP(H280,'Metales Pesados 2025'!H280:BJ753,55,FALSE)</f>
        <v>0</v>
      </c>
      <c r="N280" s="36">
        <f>VLOOKUP(H280,'Metales Pesados 2025'!H280:BW753,68,FALSE)</f>
        <v>0</v>
      </c>
      <c r="O280" s="36">
        <f>VLOOKUP(H280,'Metales Pesados 2025'!H280:CJ753,81,FALSE)</f>
        <v>0</v>
      </c>
      <c r="P280" s="60">
        <f>VLOOKUP(H280,'Metales Pesados 2025'!H280:CW753,94,FALSE)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2025'!H281:W754,16,FALSE)</f>
        <v>9</v>
      </c>
      <c r="K281" s="36">
        <f>VLOOKUP(H281,'Metales Pesados 2025'!H281:AJ754,29,FALSE)</f>
        <v>0</v>
      </c>
      <c r="L281" s="60">
        <f>VLOOKUP(H281,'Metales Pesados 2025'!H281:AW754,42,FALSE)</f>
        <v>8</v>
      </c>
      <c r="M281" s="36">
        <f>VLOOKUP(H281,'Metales Pesados 2025'!H281:BJ754,55,FALSE)</f>
        <v>0</v>
      </c>
      <c r="N281" s="36">
        <f>VLOOKUP(H281,'Metales Pesados 2025'!H281:BW754,68,FALSE)</f>
        <v>0</v>
      </c>
      <c r="O281" s="36">
        <f>VLOOKUP(H281,'Metales Pesados 2025'!H281:CJ754,81,FALSE)</f>
        <v>0</v>
      </c>
      <c r="P281" s="60">
        <f>VLOOKUP(H281,'Metales Pesados 2025'!H281:CW754,94,FALSE)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2025'!H282:W755,16,FALSE)</f>
        <v>0</v>
      </c>
      <c r="K282" s="36">
        <f>VLOOKUP(H282,'Metales Pesados 2025'!H282:AJ755,29,FALSE)</f>
        <v>0</v>
      </c>
      <c r="L282" s="60">
        <f>VLOOKUP(H282,'Metales Pesados 2025'!H282:AW755,42,FALSE)</f>
        <v>0</v>
      </c>
      <c r="M282" s="36">
        <f>VLOOKUP(H282,'Metales Pesados 2025'!H282:BJ755,55,FALSE)</f>
        <v>0</v>
      </c>
      <c r="N282" s="36">
        <f>VLOOKUP(H282,'Metales Pesados 2025'!H282:BW755,68,FALSE)</f>
        <v>0</v>
      </c>
      <c r="O282" s="36">
        <f>VLOOKUP(H282,'Metales Pesados 2025'!H282:CJ755,81,FALSE)</f>
        <v>0</v>
      </c>
      <c r="P282" s="60">
        <f>VLOOKUP(H282,'Metales Pesados 2025'!H282:CW755,94,FALSE)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2025'!H283:W756,16,FALSE)</f>
        <v>0</v>
      </c>
      <c r="K283" s="36">
        <f>VLOOKUP(H283,'Metales Pesados 2025'!H283:AJ756,29,FALSE)</f>
        <v>0</v>
      </c>
      <c r="L283" s="60">
        <f>VLOOKUP(H283,'Metales Pesados 2025'!H283:AW756,42,FALSE)</f>
        <v>0</v>
      </c>
      <c r="M283" s="36">
        <f>VLOOKUP(H283,'Metales Pesados 2025'!H283:BJ756,55,FALSE)</f>
        <v>0</v>
      </c>
      <c r="N283" s="36">
        <f>VLOOKUP(H283,'Metales Pesados 2025'!H283:BW756,68,FALSE)</f>
        <v>0</v>
      </c>
      <c r="O283" s="36">
        <f>VLOOKUP(H283,'Metales Pesados 2025'!H283:CJ756,81,FALSE)</f>
        <v>0</v>
      </c>
      <c r="P283" s="60">
        <f>VLOOKUP(H283,'Metales Pesados 2025'!H283:CW756,94,FALSE)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2025'!H284:W757,16,FALSE)</f>
        <v>0</v>
      </c>
      <c r="K284" s="36">
        <f>VLOOKUP(H284,'Metales Pesados 2025'!H284:AJ757,29,FALSE)</f>
        <v>0</v>
      </c>
      <c r="L284" s="60">
        <f>VLOOKUP(H284,'Metales Pesados 2025'!H284:AW757,42,FALSE)</f>
        <v>0</v>
      </c>
      <c r="M284" s="36">
        <f>VLOOKUP(H284,'Metales Pesados 2025'!H284:BJ757,55,FALSE)</f>
        <v>0</v>
      </c>
      <c r="N284" s="36">
        <f>VLOOKUP(H284,'Metales Pesados 2025'!H284:BW757,68,FALSE)</f>
        <v>0</v>
      </c>
      <c r="O284" s="36">
        <f>VLOOKUP(H284,'Metales Pesados 2025'!H284:CJ757,81,FALSE)</f>
        <v>0</v>
      </c>
      <c r="P284" s="60">
        <f>VLOOKUP(H284,'Metales Pesados 2025'!H284:CW757,94,FALSE)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2025'!H285:W758,16,FALSE)</f>
        <v>0</v>
      </c>
      <c r="K285" s="36">
        <f>VLOOKUP(H285,'Metales Pesados 2025'!H285:AJ758,29,FALSE)</f>
        <v>0</v>
      </c>
      <c r="L285" s="60">
        <f>VLOOKUP(H285,'Metales Pesados 2025'!H285:AW758,42,FALSE)</f>
        <v>0</v>
      </c>
      <c r="M285" s="36">
        <f>VLOOKUP(H285,'Metales Pesados 2025'!H285:BJ758,55,FALSE)</f>
        <v>0</v>
      </c>
      <c r="N285" s="36">
        <f>VLOOKUP(H285,'Metales Pesados 2025'!H285:BW758,68,FALSE)</f>
        <v>0</v>
      </c>
      <c r="O285" s="36">
        <f>VLOOKUP(H285,'Metales Pesados 2025'!H285:CJ758,81,FALSE)</f>
        <v>0</v>
      </c>
      <c r="P285" s="60">
        <f>VLOOKUP(H285,'Metales Pesados 2025'!H285:CW758,94,FALSE)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2025'!H286:W759,16,FALSE)</f>
        <v>0</v>
      </c>
      <c r="K286" s="36">
        <f>VLOOKUP(H286,'Metales Pesados 2025'!H286:AJ759,29,FALSE)</f>
        <v>0</v>
      </c>
      <c r="L286" s="60">
        <f>VLOOKUP(H286,'Metales Pesados 2025'!H286:AW759,42,FALSE)</f>
        <v>0</v>
      </c>
      <c r="M286" s="36">
        <f>VLOOKUP(H286,'Metales Pesados 2025'!H286:BJ759,55,FALSE)</f>
        <v>0</v>
      </c>
      <c r="N286" s="36">
        <f>VLOOKUP(H286,'Metales Pesados 2025'!H286:BW759,68,FALSE)</f>
        <v>0</v>
      </c>
      <c r="O286" s="36">
        <f>VLOOKUP(H286,'Metales Pesados 2025'!H286:CJ759,81,FALSE)</f>
        <v>0</v>
      </c>
      <c r="P286" s="60">
        <f>VLOOKUP(H286,'Metales Pesados 2025'!H286:CW759,94,FALSE)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2025'!H287:W760,16,FALSE)</f>
        <v>0</v>
      </c>
      <c r="K287" s="36">
        <f>VLOOKUP(H287,'Metales Pesados 2025'!H287:AJ760,29,FALSE)</f>
        <v>0</v>
      </c>
      <c r="L287" s="60">
        <f>VLOOKUP(H287,'Metales Pesados 2025'!H287:AW760,42,FALSE)</f>
        <v>0</v>
      </c>
      <c r="M287" s="36">
        <f>VLOOKUP(H287,'Metales Pesados 2025'!H287:BJ760,55,FALSE)</f>
        <v>0</v>
      </c>
      <c r="N287" s="36">
        <f>VLOOKUP(H287,'Metales Pesados 2025'!H287:BW760,68,FALSE)</f>
        <v>0</v>
      </c>
      <c r="O287" s="36">
        <f>VLOOKUP(H287,'Metales Pesados 2025'!H287:CJ760,81,FALSE)</f>
        <v>0</v>
      </c>
      <c r="P287" s="60">
        <f>VLOOKUP(H287,'Metales Pesados 2025'!H287:CW760,94,FALSE)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2025'!H288:W761,16,FALSE)</f>
        <v>0</v>
      </c>
      <c r="K288" s="36">
        <f>VLOOKUP(H288,'Metales Pesados 2025'!H288:AJ761,29,FALSE)</f>
        <v>0</v>
      </c>
      <c r="L288" s="60">
        <f>VLOOKUP(H288,'Metales Pesados 2025'!H288:AW761,42,FALSE)</f>
        <v>0</v>
      </c>
      <c r="M288" s="36">
        <f>VLOOKUP(H288,'Metales Pesados 2025'!H288:BJ761,55,FALSE)</f>
        <v>0</v>
      </c>
      <c r="N288" s="36">
        <f>VLOOKUP(H288,'Metales Pesados 2025'!H288:BW761,68,FALSE)</f>
        <v>0</v>
      </c>
      <c r="O288" s="36">
        <f>VLOOKUP(H288,'Metales Pesados 2025'!H288:CJ761,81,FALSE)</f>
        <v>0</v>
      </c>
      <c r="P288" s="60">
        <f>VLOOKUP(H288,'Metales Pesados 2025'!H288:CW761,94,FALSE)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2025'!H289:W762,16,FALSE)</f>
        <v>0</v>
      </c>
      <c r="K289" s="36">
        <f>VLOOKUP(H289,'Metales Pesados 2025'!H289:AJ762,29,FALSE)</f>
        <v>0</v>
      </c>
      <c r="L289" s="60">
        <f>VLOOKUP(H289,'Metales Pesados 2025'!H289:AW762,42,FALSE)</f>
        <v>0</v>
      </c>
      <c r="M289" s="36">
        <f>VLOOKUP(H289,'Metales Pesados 2025'!H289:BJ762,55,FALSE)</f>
        <v>0</v>
      </c>
      <c r="N289" s="36">
        <f>VLOOKUP(H289,'Metales Pesados 2025'!H289:BW762,68,FALSE)</f>
        <v>0</v>
      </c>
      <c r="O289" s="36">
        <f>VLOOKUP(H289,'Metales Pesados 2025'!H289:CJ762,81,FALSE)</f>
        <v>0</v>
      </c>
      <c r="P289" s="60">
        <f>VLOOKUP(H289,'Metales Pesados 2025'!H289:CW762,94,FALSE)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2025'!H290:W763,16,FALSE)</f>
        <v>1004</v>
      </c>
      <c r="K290" s="36">
        <f>VLOOKUP(H290,'Metales Pesados 2025'!H290:AJ763,29,FALSE)</f>
        <v>3</v>
      </c>
      <c r="L290" s="60">
        <f>VLOOKUP(H290,'Metales Pesados 2025'!H290:AW763,42,FALSE)</f>
        <v>914</v>
      </c>
      <c r="M290" s="36">
        <f>VLOOKUP(H290,'Metales Pesados 2025'!H290:BJ763,55,FALSE)</f>
        <v>0</v>
      </c>
      <c r="N290" s="36">
        <f>VLOOKUP(H290,'Metales Pesados 2025'!H290:BW763,68,FALSE)</f>
        <v>0</v>
      </c>
      <c r="O290" s="36">
        <f>VLOOKUP(H290,'Metales Pesados 2025'!H290:CJ763,81,FALSE)</f>
        <v>0</v>
      </c>
      <c r="P290" s="60">
        <f>VLOOKUP(H290,'Metales Pesados 2025'!H290:CW763,94,FALSE)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2025'!H291:W764,16,FALSE)</f>
        <v>170</v>
      </c>
      <c r="K291" s="36">
        <f>VLOOKUP(H291,'Metales Pesados 2025'!H291:AJ764,29,FALSE)</f>
        <v>0</v>
      </c>
      <c r="L291" s="60">
        <f>VLOOKUP(H291,'Metales Pesados 2025'!H291:AW764,42,FALSE)</f>
        <v>152</v>
      </c>
      <c r="M291" s="36">
        <f>VLOOKUP(H291,'Metales Pesados 2025'!H291:BJ764,55,FALSE)</f>
        <v>0</v>
      </c>
      <c r="N291" s="36">
        <f>VLOOKUP(H291,'Metales Pesados 2025'!H291:BW764,68,FALSE)</f>
        <v>0</v>
      </c>
      <c r="O291" s="36">
        <f>VLOOKUP(H291,'Metales Pesados 2025'!H291:CJ764,81,FALSE)</f>
        <v>0</v>
      </c>
      <c r="P291" s="60">
        <f>VLOOKUP(H291,'Metales Pesados 2025'!H291:CW764,94,FALSE)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2025'!H292:W765,16,FALSE)</f>
        <v>390</v>
      </c>
      <c r="K292" s="36">
        <f>VLOOKUP(H292,'Metales Pesados 2025'!H292:AJ765,29,FALSE)</f>
        <v>0</v>
      </c>
      <c r="L292" s="60">
        <f>VLOOKUP(H292,'Metales Pesados 2025'!H292:AW765,42,FALSE)</f>
        <v>346</v>
      </c>
      <c r="M292" s="36">
        <f>VLOOKUP(H292,'Metales Pesados 2025'!H292:BJ765,55,FALSE)</f>
        <v>0</v>
      </c>
      <c r="N292" s="36">
        <f>VLOOKUP(H292,'Metales Pesados 2025'!H292:BW765,68,FALSE)</f>
        <v>0</v>
      </c>
      <c r="O292" s="36">
        <f>VLOOKUP(H292,'Metales Pesados 2025'!H292:CJ765,81,FALSE)</f>
        <v>0</v>
      </c>
      <c r="P292" s="60">
        <f>VLOOKUP(H292,'Metales Pesados 2025'!H292:CW765,94,FALSE)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2025'!H293:W766,16,FALSE)</f>
        <v>289</v>
      </c>
      <c r="K293" s="36">
        <f>VLOOKUP(H293,'Metales Pesados 2025'!H293:AJ766,29,FALSE)</f>
        <v>0</v>
      </c>
      <c r="L293" s="60">
        <f>VLOOKUP(H293,'Metales Pesados 2025'!H293:AW766,42,FALSE)</f>
        <v>261</v>
      </c>
      <c r="M293" s="36">
        <f>VLOOKUP(H293,'Metales Pesados 2025'!H293:BJ766,55,FALSE)</f>
        <v>0</v>
      </c>
      <c r="N293" s="36">
        <f>VLOOKUP(H293,'Metales Pesados 2025'!H293:BW766,68,FALSE)</f>
        <v>0</v>
      </c>
      <c r="O293" s="36">
        <f>VLOOKUP(H293,'Metales Pesados 2025'!H293:CJ766,81,FALSE)</f>
        <v>0</v>
      </c>
      <c r="P293" s="60">
        <f>VLOOKUP(H293,'Metales Pesados 2025'!H293:CW766,94,FALSE)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2025'!H294:W767,16,FALSE)</f>
        <v>93</v>
      </c>
      <c r="K294" s="36">
        <f>VLOOKUP(H294,'Metales Pesados 2025'!H294:AJ767,29,FALSE)</f>
        <v>0</v>
      </c>
      <c r="L294" s="60">
        <f>VLOOKUP(H294,'Metales Pesados 2025'!H294:AW767,42,FALSE)</f>
        <v>87</v>
      </c>
      <c r="M294" s="36">
        <f>VLOOKUP(H294,'Metales Pesados 2025'!H294:BJ767,55,FALSE)</f>
        <v>0</v>
      </c>
      <c r="N294" s="36">
        <f>VLOOKUP(H294,'Metales Pesados 2025'!H294:BW767,68,FALSE)</f>
        <v>0</v>
      </c>
      <c r="O294" s="36">
        <f>VLOOKUP(H294,'Metales Pesados 2025'!H294:CJ767,81,FALSE)</f>
        <v>0</v>
      </c>
      <c r="P294" s="60">
        <f>VLOOKUP(H294,'Metales Pesados 2025'!H294:CW767,94,FALSE)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2025'!H295:W768,16,FALSE)</f>
        <v>150</v>
      </c>
      <c r="K295" s="36">
        <f>VLOOKUP(H295,'Metales Pesados 2025'!H295:AJ768,29,FALSE)</f>
        <v>0</v>
      </c>
      <c r="L295" s="60">
        <f>VLOOKUP(H295,'Metales Pesados 2025'!H295:AW768,42,FALSE)</f>
        <v>133</v>
      </c>
      <c r="M295" s="36">
        <f>VLOOKUP(H295,'Metales Pesados 2025'!H295:BJ768,55,FALSE)</f>
        <v>0</v>
      </c>
      <c r="N295" s="36">
        <f>VLOOKUP(H295,'Metales Pesados 2025'!H295:BW768,68,FALSE)</f>
        <v>0</v>
      </c>
      <c r="O295" s="36">
        <f>VLOOKUP(H295,'Metales Pesados 2025'!H295:CJ768,81,FALSE)</f>
        <v>0</v>
      </c>
      <c r="P295" s="60">
        <f>VLOOKUP(H295,'Metales Pesados 2025'!H295:CW768,94,FALSE)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2025'!H296:W769,16,FALSE)</f>
        <v>265</v>
      </c>
      <c r="K296" s="36">
        <f>VLOOKUP(H296,'Metales Pesados 2025'!H296:AJ769,29,FALSE)</f>
        <v>0</v>
      </c>
      <c r="L296" s="60">
        <f>VLOOKUP(H296,'Metales Pesados 2025'!H296:AW769,42,FALSE)</f>
        <v>240</v>
      </c>
      <c r="M296" s="36">
        <f>VLOOKUP(H296,'Metales Pesados 2025'!H296:BJ769,55,FALSE)</f>
        <v>0</v>
      </c>
      <c r="N296" s="36">
        <f>VLOOKUP(H296,'Metales Pesados 2025'!H296:BW769,68,FALSE)</f>
        <v>0</v>
      </c>
      <c r="O296" s="36">
        <f>VLOOKUP(H296,'Metales Pesados 2025'!H296:CJ769,81,FALSE)</f>
        <v>0</v>
      </c>
      <c r="P296" s="60">
        <f>VLOOKUP(H296,'Metales Pesados 2025'!H296:CW769,94,FALSE)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2025'!H297:W770,16,FALSE)</f>
        <v>126</v>
      </c>
      <c r="K297" s="36">
        <f>VLOOKUP(H297,'Metales Pesados 2025'!H297:AJ770,29,FALSE)</f>
        <v>0</v>
      </c>
      <c r="L297" s="60">
        <f>VLOOKUP(H297,'Metales Pesados 2025'!H297:AW770,42,FALSE)</f>
        <v>104</v>
      </c>
      <c r="M297" s="36">
        <f>VLOOKUP(H297,'Metales Pesados 2025'!H297:BJ770,55,FALSE)</f>
        <v>0</v>
      </c>
      <c r="N297" s="36">
        <f>VLOOKUP(H297,'Metales Pesados 2025'!H297:BW770,68,FALSE)</f>
        <v>0</v>
      </c>
      <c r="O297" s="36">
        <f>VLOOKUP(H297,'Metales Pesados 2025'!H297:CJ770,81,FALSE)</f>
        <v>0</v>
      </c>
      <c r="P297" s="60">
        <f>VLOOKUP(H297,'Metales Pesados 2025'!H297:CW770,94,FALSE)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2025'!H298:W771,16,FALSE)</f>
        <v>8</v>
      </c>
      <c r="K298" s="36">
        <f>VLOOKUP(H298,'Metales Pesados 2025'!H298:AJ771,29,FALSE)</f>
        <v>0</v>
      </c>
      <c r="L298" s="60">
        <f>VLOOKUP(H298,'Metales Pesados 2025'!H298:AW771,42,FALSE)</f>
        <v>4</v>
      </c>
      <c r="M298" s="36">
        <f>VLOOKUP(H298,'Metales Pesados 2025'!H298:BJ771,55,FALSE)</f>
        <v>0</v>
      </c>
      <c r="N298" s="36">
        <f>VLOOKUP(H298,'Metales Pesados 2025'!H298:BW771,68,FALSE)</f>
        <v>0</v>
      </c>
      <c r="O298" s="36">
        <f>VLOOKUP(H298,'Metales Pesados 2025'!H298:CJ771,81,FALSE)</f>
        <v>0</v>
      </c>
      <c r="P298" s="60">
        <f>VLOOKUP(H298,'Metales Pesados 2025'!H298:CW771,94,FALSE)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2025'!H299:W772,16,FALSE)</f>
        <v>3</v>
      </c>
      <c r="K299" s="36">
        <f>VLOOKUP(H299,'Metales Pesados 2025'!H299:AJ772,29,FALSE)</f>
        <v>0</v>
      </c>
      <c r="L299" s="60">
        <f>VLOOKUP(H299,'Metales Pesados 2025'!H299:AW772,42,FALSE)</f>
        <v>3</v>
      </c>
      <c r="M299" s="36">
        <f>VLOOKUP(H299,'Metales Pesados 2025'!H299:BJ772,55,FALSE)</f>
        <v>0</v>
      </c>
      <c r="N299" s="36">
        <f>VLOOKUP(H299,'Metales Pesados 2025'!H299:BW772,68,FALSE)</f>
        <v>0</v>
      </c>
      <c r="O299" s="36">
        <f>VLOOKUP(H299,'Metales Pesados 2025'!H299:CJ772,81,FALSE)</f>
        <v>0</v>
      </c>
      <c r="P299" s="60">
        <f>VLOOKUP(H299,'Metales Pesados 2025'!H299:CW772,94,FALSE)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2025'!H300:W773,16,FALSE)</f>
        <v>0</v>
      </c>
      <c r="K300" s="36">
        <f>VLOOKUP(H300,'Metales Pesados 2025'!H300:AJ773,29,FALSE)</f>
        <v>0</v>
      </c>
      <c r="L300" s="60">
        <f>VLOOKUP(H300,'Metales Pesados 2025'!H300:AW773,42,FALSE)</f>
        <v>0</v>
      </c>
      <c r="M300" s="36">
        <f>VLOOKUP(H300,'Metales Pesados 2025'!H300:BJ773,55,FALSE)</f>
        <v>0</v>
      </c>
      <c r="N300" s="36">
        <f>VLOOKUP(H300,'Metales Pesados 2025'!H300:BW773,68,FALSE)</f>
        <v>0</v>
      </c>
      <c r="O300" s="36">
        <f>VLOOKUP(H300,'Metales Pesados 2025'!H300:CJ773,81,FALSE)</f>
        <v>0</v>
      </c>
      <c r="P300" s="60">
        <f>VLOOKUP(H300,'Metales Pesados 2025'!H300:CW773,94,FALSE)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2025'!H301:W774,16,FALSE)</f>
        <v>0</v>
      </c>
      <c r="K301" s="36">
        <f>VLOOKUP(H301,'Metales Pesados 2025'!H301:AJ774,29,FALSE)</f>
        <v>0</v>
      </c>
      <c r="L301" s="60">
        <f>VLOOKUP(H301,'Metales Pesados 2025'!H301:AW774,42,FALSE)</f>
        <v>0</v>
      </c>
      <c r="M301" s="36">
        <f>VLOOKUP(H301,'Metales Pesados 2025'!H301:BJ774,55,FALSE)</f>
        <v>0</v>
      </c>
      <c r="N301" s="36">
        <f>VLOOKUP(H301,'Metales Pesados 2025'!H301:BW774,68,FALSE)</f>
        <v>0</v>
      </c>
      <c r="O301" s="36">
        <f>VLOOKUP(H301,'Metales Pesados 2025'!H301:CJ774,81,FALSE)</f>
        <v>0</v>
      </c>
      <c r="P301" s="60">
        <f>VLOOKUP(H301,'Metales Pesados 2025'!H301:CW774,94,FALSE)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2025'!H302:W775,16,FALSE)</f>
        <v>0</v>
      </c>
      <c r="K302" s="36">
        <f>VLOOKUP(H302,'Metales Pesados 2025'!H302:AJ775,29,FALSE)</f>
        <v>0</v>
      </c>
      <c r="L302" s="60">
        <f>VLOOKUP(H302,'Metales Pesados 2025'!H302:AW775,42,FALSE)</f>
        <v>0</v>
      </c>
      <c r="M302" s="36">
        <f>VLOOKUP(H302,'Metales Pesados 2025'!H302:BJ775,55,FALSE)</f>
        <v>0</v>
      </c>
      <c r="N302" s="36">
        <f>VLOOKUP(H302,'Metales Pesados 2025'!H302:BW775,68,FALSE)</f>
        <v>0</v>
      </c>
      <c r="O302" s="36">
        <f>VLOOKUP(H302,'Metales Pesados 2025'!H302:CJ775,81,FALSE)</f>
        <v>0</v>
      </c>
      <c r="P302" s="60">
        <f>VLOOKUP(H302,'Metales Pesados 2025'!H302:CW775,94,FALSE)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2025'!H303:W776,16,FALSE)</f>
        <v>0</v>
      </c>
      <c r="K303" s="36">
        <f>VLOOKUP(H303,'Metales Pesados 2025'!H303:AJ776,29,FALSE)</f>
        <v>0</v>
      </c>
      <c r="L303" s="60">
        <f>VLOOKUP(H303,'Metales Pesados 2025'!H303:AW776,42,FALSE)</f>
        <v>0</v>
      </c>
      <c r="M303" s="36">
        <f>VLOOKUP(H303,'Metales Pesados 2025'!H303:BJ776,55,FALSE)</f>
        <v>0</v>
      </c>
      <c r="N303" s="36">
        <f>VLOOKUP(H303,'Metales Pesados 2025'!H303:BW776,68,FALSE)</f>
        <v>0</v>
      </c>
      <c r="O303" s="36">
        <f>VLOOKUP(H303,'Metales Pesados 2025'!H303:CJ776,81,FALSE)</f>
        <v>0</v>
      </c>
      <c r="P303" s="60">
        <f>VLOOKUP(H303,'Metales Pesados 2025'!H303:CW776,94,FALSE)</f>
        <v>0</v>
      </c>
    </row>
    <row r="304" spans="1:16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2025'!H304:W777,16,FALSE)</f>
        <v>3</v>
      </c>
      <c r="K304" s="36">
        <f>VLOOKUP(H304,'Metales Pesados 2025'!H304:AJ777,29,FALSE)</f>
        <v>0</v>
      </c>
      <c r="L304" s="60">
        <f>VLOOKUP(H304,'Metales Pesados 2025'!H304:AW777,42,FALSE)</f>
        <v>3</v>
      </c>
      <c r="M304" s="36">
        <f>VLOOKUP(H304,'Metales Pesados 2025'!H304:BJ777,55,FALSE)</f>
        <v>0</v>
      </c>
      <c r="N304" s="36">
        <f>VLOOKUP(H304,'Metales Pesados 2025'!H304:BW777,68,FALSE)</f>
        <v>0</v>
      </c>
      <c r="O304" s="36">
        <f>VLOOKUP(H304,'Metales Pesados 2025'!H304:CJ777,81,FALSE)</f>
        <v>0</v>
      </c>
      <c r="P304" s="60">
        <f>VLOOKUP(H304,'Metales Pesados 2025'!H304:CW777,94,FALSE)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2025'!H305:W778,16,FALSE)</f>
        <v>0</v>
      </c>
      <c r="K305" s="36">
        <f>VLOOKUP(H305,'Metales Pesados 2025'!H305:AJ778,29,FALSE)</f>
        <v>0</v>
      </c>
      <c r="L305" s="60">
        <f>VLOOKUP(H305,'Metales Pesados 2025'!H305:AW778,42,FALSE)</f>
        <v>0</v>
      </c>
      <c r="M305" s="36">
        <f>VLOOKUP(H305,'Metales Pesados 2025'!H305:BJ778,55,FALSE)</f>
        <v>0</v>
      </c>
      <c r="N305" s="36">
        <f>VLOOKUP(H305,'Metales Pesados 2025'!H305:BW778,68,FALSE)</f>
        <v>0</v>
      </c>
      <c r="O305" s="36">
        <f>VLOOKUP(H305,'Metales Pesados 2025'!H305:CJ778,81,FALSE)</f>
        <v>0</v>
      </c>
      <c r="P305" s="60">
        <f>VLOOKUP(H305,'Metales Pesados 2025'!H305:CW778,94,FALSE)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2025'!H306:W779,16,FALSE)</f>
        <v>0</v>
      </c>
      <c r="K306" s="36">
        <f>VLOOKUP(H306,'Metales Pesados 2025'!H306:AJ779,29,FALSE)</f>
        <v>0</v>
      </c>
      <c r="L306" s="60">
        <f>VLOOKUP(H306,'Metales Pesados 2025'!H306:AW779,42,FALSE)</f>
        <v>0</v>
      </c>
      <c r="M306" s="36">
        <f>VLOOKUP(H306,'Metales Pesados 2025'!H306:BJ779,55,FALSE)</f>
        <v>0</v>
      </c>
      <c r="N306" s="36">
        <f>VLOOKUP(H306,'Metales Pesados 2025'!H306:BW779,68,FALSE)</f>
        <v>0</v>
      </c>
      <c r="O306" s="36">
        <f>VLOOKUP(H306,'Metales Pesados 2025'!H306:CJ779,81,FALSE)</f>
        <v>0</v>
      </c>
      <c r="P306" s="60">
        <f>VLOOKUP(H306,'Metales Pesados 2025'!H306:CW779,94,FALSE)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2025'!H307:W780,16,FALSE)</f>
        <v>0</v>
      </c>
      <c r="K307" s="36">
        <f>VLOOKUP(H307,'Metales Pesados 2025'!H307:AJ780,29,FALSE)</f>
        <v>0</v>
      </c>
      <c r="L307" s="60">
        <f>VLOOKUP(H307,'Metales Pesados 2025'!H307:AW780,42,FALSE)</f>
        <v>0</v>
      </c>
      <c r="M307" s="36">
        <f>VLOOKUP(H307,'Metales Pesados 2025'!H307:BJ780,55,FALSE)</f>
        <v>0</v>
      </c>
      <c r="N307" s="36">
        <f>VLOOKUP(H307,'Metales Pesados 2025'!H307:BW780,68,FALSE)</f>
        <v>0</v>
      </c>
      <c r="O307" s="36">
        <f>VLOOKUP(H307,'Metales Pesados 2025'!H307:CJ780,81,FALSE)</f>
        <v>0</v>
      </c>
      <c r="P307" s="60">
        <f>VLOOKUP(H307,'Metales Pesados 2025'!H307:CW780,94,FALSE)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2025'!H308:W781,16,FALSE)</f>
        <v>0</v>
      </c>
      <c r="K308" s="36">
        <f>VLOOKUP(H308,'Metales Pesados 2025'!H308:AJ781,29,FALSE)</f>
        <v>0</v>
      </c>
      <c r="L308" s="60">
        <f>VLOOKUP(H308,'Metales Pesados 2025'!H308:AW781,42,FALSE)</f>
        <v>0</v>
      </c>
      <c r="M308" s="36">
        <f>VLOOKUP(H308,'Metales Pesados 2025'!H308:BJ781,55,FALSE)</f>
        <v>0</v>
      </c>
      <c r="N308" s="36">
        <f>VLOOKUP(H308,'Metales Pesados 2025'!H308:BW781,68,FALSE)</f>
        <v>0</v>
      </c>
      <c r="O308" s="36">
        <f>VLOOKUP(H308,'Metales Pesados 2025'!H308:CJ781,81,FALSE)</f>
        <v>0</v>
      </c>
      <c r="P308" s="60">
        <f>VLOOKUP(H308,'Metales Pesados 2025'!H308:CW781,94,FALSE)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2025'!H309:W782,16,FALSE)</f>
        <v>0</v>
      </c>
      <c r="K309" s="36">
        <f>VLOOKUP(H309,'Metales Pesados 2025'!H309:AJ782,29,FALSE)</f>
        <v>0</v>
      </c>
      <c r="L309" s="60">
        <f>VLOOKUP(H309,'Metales Pesados 2025'!H309:AW782,42,FALSE)</f>
        <v>0</v>
      </c>
      <c r="M309" s="36">
        <f>VLOOKUP(H309,'Metales Pesados 2025'!H309:BJ782,55,FALSE)</f>
        <v>0</v>
      </c>
      <c r="N309" s="36">
        <f>VLOOKUP(H309,'Metales Pesados 2025'!H309:BW782,68,FALSE)</f>
        <v>0</v>
      </c>
      <c r="O309" s="36">
        <f>VLOOKUP(H309,'Metales Pesados 2025'!H309:CJ782,81,FALSE)</f>
        <v>0</v>
      </c>
      <c r="P309" s="60">
        <f>VLOOKUP(H309,'Metales Pesados 2025'!H309:CW782,94,FALSE)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2025'!H310:W783,16,FALSE)</f>
        <v>0</v>
      </c>
      <c r="K310" s="36">
        <f>VLOOKUP(H310,'Metales Pesados 2025'!H310:AJ783,29,FALSE)</f>
        <v>0</v>
      </c>
      <c r="L310" s="60">
        <f>VLOOKUP(H310,'Metales Pesados 2025'!H310:AW783,42,FALSE)</f>
        <v>0</v>
      </c>
      <c r="M310" s="36">
        <f>VLOOKUP(H310,'Metales Pesados 2025'!H310:BJ783,55,FALSE)</f>
        <v>0</v>
      </c>
      <c r="N310" s="36">
        <f>VLOOKUP(H310,'Metales Pesados 2025'!H310:BW783,68,FALSE)</f>
        <v>0</v>
      </c>
      <c r="O310" s="36">
        <f>VLOOKUP(H310,'Metales Pesados 2025'!H310:CJ783,81,FALSE)</f>
        <v>0</v>
      </c>
      <c r="P310" s="60">
        <f>VLOOKUP(H310,'Metales Pesados 2025'!H310:CW783,94,FALSE)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2025'!H311:W784,16,FALSE)</f>
        <v>0</v>
      </c>
      <c r="K311" s="36">
        <f>VLOOKUP(H311,'Metales Pesados 2025'!H311:AJ784,29,FALSE)</f>
        <v>0</v>
      </c>
      <c r="L311" s="60">
        <f>VLOOKUP(H311,'Metales Pesados 2025'!H311:AW784,42,FALSE)</f>
        <v>0</v>
      </c>
      <c r="M311" s="36">
        <f>VLOOKUP(H311,'Metales Pesados 2025'!H311:BJ784,55,FALSE)</f>
        <v>0</v>
      </c>
      <c r="N311" s="36">
        <f>VLOOKUP(H311,'Metales Pesados 2025'!H311:BW784,68,FALSE)</f>
        <v>0</v>
      </c>
      <c r="O311" s="36">
        <f>VLOOKUP(H311,'Metales Pesados 2025'!H311:CJ784,81,FALSE)</f>
        <v>0</v>
      </c>
      <c r="P311" s="60">
        <f>VLOOKUP(H311,'Metales Pesados 2025'!H311:CW784,94,FALSE)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2025'!H312:W785,16,FALSE)</f>
        <v>0</v>
      </c>
      <c r="K312" s="36">
        <f>VLOOKUP(H312,'Metales Pesados 2025'!H312:AJ785,29,FALSE)</f>
        <v>0</v>
      </c>
      <c r="L312" s="60">
        <f>VLOOKUP(H312,'Metales Pesados 2025'!H312:AW785,42,FALSE)</f>
        <v>0</v>
      </c>
      <c r="M312" s="36">
        <f>VLOOKUP(H312,'Metales Pesados 2025'!H312:BJ785,55,FALSE)</f>
        <v>0</v>
      </c>
      <c r="N312" s="36">
        <f>VLOOKUP(H312,'Metales Pesados 2025'!H312:BW785,68,FALSE)</f>
        <v>0</v>
      </c>
      <c r="O312" s="36">
        <f>VLOOKUP(H312,'Metales Pesados 2025'!H312:CJ785,81,FALSE)</f>
        <v>0</v>
      </c>
      <c r="P312" s="60">
        <f>VLOOKUP(H312,'Metales Pesados 2025'!H312:CW785,94,FALSE)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2025'!H313:W786,16,FALSE)</f>
        <v>0</v>
      </c>
      <c r="K313" s="36">
        <f>VLOOKUP(H313,'Metales Pesados 2025'!H313:AJ786,29,FALSE)</f>
        <v>0</v>
      </c>
      <c r="L313" s="60">
        <f>VLOOKUP(H313,'Metales Pesados 2025'!H313:AW786,42,FALSE)</f>
        <v>0</v>
      </c>
      <c r="M313" s="36">
        <f>VLOOKUP(H313,'Metales Pesados 2025'!H313:BJ786,55,FALSE)</f>
        <v>0</v>
      </c>
      <c r="N313" s="36">
        <f>VLOOKUP(H313,'Metales Pesados 2025'!H313:BW786,68,FALSE)</f>
        <v>0</v>
      </c>
      <c r="O313" s="36">
        <f>VLOOKUP(H313,'Metales Pesados 2025'!H313:CJ786,81,FALSE)</f>
        <v>0</v>
      </c>
      <c r="P313" s="60">
        <f>VLOOKUP(H313,'Metales Pesados 2025'!H313:CW786,94,FALSE)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2025'!H314:W787,16,FALSE)</f>
        <v>0</v>
      </c>
      <c r="K314" s="36">
        <f>VLOOKUP(H314,'Metales Pesados 2025'!H314:AJ787,29,FALSE)</f>
        <v>0</v>
      </c>
      <c r="L314" s="60">
        <f>VLOOKUP(H314,'Metales Pesados 2025'!H314:AW787,42,FALSE)</f>
        <v>0</v>
      </c>
      <c r="M314" s="36">
        <f>VLOOKUP(H314,'Metales Pesados 2025'!H314:BJ787,55,FALSE)</f>
        <v>0</v>
      </c>
      <c r="N314" s="36">
        <f>VLOOKUP(H314,'Metales Pesados 2025'!H314:BW787,68,FALSE)</f>
        <v>0</v>
      </c>
      <c r="O314" s="36">
        <f>VLOOKUP(H314,'Metales Pesados 2025'!H314:CJ787,81,FALSE)</f>
        <v>0</v>
      </c>
      <c r="P314" s="60">
        <f>VLOOKUP(H314,'Metales Pesados 2025'!H314:CW787,94,FALSE)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2025'!H315:W788,16,FALSE)</f>
        <v>0</v>
      </c>
      <c r="K315" s="36">
        <f>VLOOKUP(H315,'Metales Pesados 2025'!H315:AJ788,29,FALSE)</f>
        <v>0</v>
      </c>
      <c r="L315" s="60">
        <f>VLOOKUP(H315,'Metales Pesados 2025'!H315:AW788,42,FALSE)</f>
        <v>0</v>
      </c>
      <c r="M315" s="36">
        <f>VLOOKUP(H315,'Metales Pesados 2025'!H315:BJ788,55,FALSE)</f>
        <v>0</v>
      </c>
      <c r="N315" s="36">
        <f>VLOOKUP(H315,'Metales Pesados 2025'!H315:BW788,68,FALSE)</f>
        <v>0</v>
      </c>
      <c r="O315" s="36">
        <f>VLOOKUP(H315,'Metales Pesados 2025'!H315:CJ788,81,FALSE)</f>
        <v>0</v>
      </c>
      <c r="P315" s="60">
        <f>VLOOKUP(H315,'Metales Pesados 2025'!H315:CW788,94,FALSE)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2025'!H316:W789,16,FALSE)</f>
        <v>0</v>
      </c>
      <c r="K316" s="36">
        <f>VLOOKUP(H316,'Metales Pesados 2025'!H316:AJ789,29,FALSE)</f>
        <v>0</v>
      </c>
      <c r="L316" s="60">
        <f>VLOOKUP(H316,'Metales Pesados 2025'!H316:AW789,42,FALSE)</f>
        <v>0</v>
      </c>
      <c r="M316" s="36">
        <f>VLOOKUP(H316,'Metales Pesados 2025'!H316:BJ789,55,FALSE)</f>
        <v>0</v>
      </c>
      <c r="N316" s="36">
        <f>VLOOKUP(H316,'Metales Pesados 2025'!H316:BW789,68,FALSE)</f>
        <v>0</v>
      </c>
      <c r="O316" s="36">
        <f>VLOOKUP(H316,'Metales Pesados 2025'!H316:CJ789,81,FALSE)</f>
        <v>0</v>
      </c>
      <c r="P316" s="60">
        <f>VLOOKUP(H316,'Metales Pesados 2025'!H316:CW789,94,FALSE)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2025'!H317:W790,16,FALSE)</f>
        <v>0</v>
      </c>
      <c r="K317" s="36">
        <f>VLOOKUP(H317,'Metales Pesados 2025'!H317:AJ790,29,FALSE)</f>
        <v>0</v>
      </c>
      <c r="L317" s="60">
        <f>VLOOKUP(H317,'Metales Pesados 2025'!H317:AW790,42,FALSE)</f>
        <v>0</v>
      </c>
      <c r="M317" s="36">
        <f>VLOOKUP(H317,'Metales Pesados 2025'!H317:BJ790,55,FALSE)</f>
        <v>0</v>
      </c>
      <c r="N317" s="36">
        <f>VLOOKUP(H317,'Metales Pesados 2025'!H317:BW790,68,FALSE)</f>
        <v>0</v>
      </c>
      <c r="O317" s="36">
        <f>VLOOKUP(H317,'Metales Pesados 2025'!H317:CJ790,81,FALSE)</f>
        <v>0</v>
      </c>
      <c r="P317" s="60">
        <f>VLOOKUP(H317,'Metales Pesados 2025'!H317:CW790,94,FALSE)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2025'!H318:W791,16,FALSE)</f>
        <v>0</v>
      </c>
      <c r="K318" s="36">
        <f>VLOOKUP(H318,'Metales Pesados 2025'!H318:AJ791,29,FALSE)</f>
        <v>0</v>
      </c>
      <c r="L318" s="60">
        <f>VLOOKUP(H318,'Metales Pesados 2025'!H318:AW791,42,FALSE)</f>
        <v>0</v>
      </c>
      <c r="M318" s="36">
        <f>VLOOKUP(H318,'Metales Pesados 2025'!H318:BJ791,55,FALSE)</f>
        <v>0</v>
      </c>
      <c r="N318" s="36">
        <f>VLOOKUP(H318,'Metales Pesados 2025'!H318:BW791,68,FALSE)</f>
        <v>0</v>
      </c>
      <c r="O318" s="36">
        <f>VLOOKUP(H318,'Metales Pesados 2025'!H318:CJ791,81,FALSE)</f>
        <v>0</v>
      </c>
      <c r="P318" s="60">
        <f>VLOOKUP(H318,'Metales Pesados 2025'!H318:CW791,94,FALSE)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2025'!H319:W792,16,FALSE)</f>
        <v>0</v>
      </c>
      <c r="K319" s="36">
        <f>VLOOKUP(H319,'Metales Pesados 2025'!H319:AJ792,29,FALSE)</f>
        <v>0</v>
      </c>
      <c r="L319" s="60">
        <f>VLOOKUP(H319,'Metales Pesados 2025'!H319:AW792,42,FALSE)</f>
        <v>0</v>
      </c>
      <c r="M319" s="36">
        <f>VLOOKUP(H319,'Metales Pesados 2025'!H319:BJ792,55,FALSE)</f>
        <v>0</v>
      </c>
      <c r="N319" s="36">
        <f>VLOOKUP(H319,'Metales Pesados 2025'!H319:BW792,68,FALSE)</f>
        <v>0</v>
      </c>
      <c r="O319" s="36">
        <f>VLOOKUP(H319,'Metales Pesados 2025'!H319:CJ792,81,FALSE)</f>
        <v>0</v>
      </c>
      <c r="P319" s="60">
        <f>VLOOKUP(H319,'Metales Pesados 2025'!H319:CW792,94,FALSE)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2025'!H320:W793,16,FALSE)</f>
        <v>9</v>
      </c>
      <c r="K320" s="36">
        <f>VLOOKUP(H320,'Metales Pesados 2025'!H320:AJ793,29,FALSE)</f>
        <v>0</v>
      </c>
      <c r="L320" s="60">
        <f>VLOOKUP(H320,'Metales Pesados 2025'!H320:AW793,42,FALSE)</f>
        <v>9</v>
      </c>
      <c r="M320" s="36">
        <f>VLOOKUP(H320,'Metales Pesados 2025'!H320:BJ793,55,FALSE)</f>
        <v>0</v>
      </c>
      <c r="N320" s="36">
        <f>VLOOKUP(H320,'Metales Pesados 2025'!H320:BW793,68,FALSE)</f>
        <v>0</v>
      </c>
      <c r="O320" s="36">
        <f>VLOOKUP(H320,'Metales Pesados 2025'!H320:CJ793,81,FALSE)</f>
        <v>0</v>
      </c>
      <c r="P320" s="60">
        <f>VLOOKUP(H320,'Metales Pesados 2025'!H320:CW793,94,FALSE)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2025'!H321:W794,16,FALSE)</f>
        <v>0</v>
      </c>
      <c r="K321" s="36">
        <f>VLOOKUP(H321,'Metales Pesados 2025'!H321:AJ794,29,FALSE)</f>
        <v>0</v>
      </c>
      <c r="L321" s="60">
        <f>VLOOKUP(H321,'Metales Pesados 2025'!H321:AW794,42,FALSE)</f>
        <v>0</v>
      </c>
      <c r="M321" s="36">
        <f>VLOOKUP(H321,'Metales Pesados 2025'!H321:BJ794,55,FALSE)</f>
        <v>0</v>
      </c>
      <c r="N321" s="36">
        <f>VLOOKUP(H321,'Metales Pesados 2025'!H321:BW794,68,FALSE)</f>
        <v>0</v>
      </c>
      <c r="O321" s="36">
        <f>VLOOKUP(H321,'Metales Pesados 2025'!H321:CJ794,81,FALSE)</f>
        <v>0</v>
      </c>
      <c r="P321" s="60">
        <f>VLOOKUP(H321,'Metales Pesados 2025'!H321:CW794,94,FALSE)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2025'!H322:W795,16,FALSE)</f>
        <v>14</v>
      </c>
      <c r="K322" s="36">
        <f>VLOOKUP(H322,'Metales Pesados 2025'!H322:AJ795,29,FALSE)</f>
        <v>0</v>
      </c>
      <c r="L322" s="60">
        <f>VLOOKUP(H322,'Metales Pesados 2025'!H322:AW795,42,FALSE)</f>
        <v>13</v>
      </c>
      <c r="M322" s="36">
        <f>VLOOKUP(H322,'Metales Pesados 2025'!H322:BJ795,55,FALSE)</f>
        <v>0</v>
      </c>
      <c r="N322" s="36">
        <f>VLOOKUP(H322,'Metales Pesados 2025'!H322:BW795,68,FALSE)</f>
        <v>0</v>
      </c>
      <c r="O322" s="36">
        <f>VLOOKUP(H322,'Metales Pesados 2025'!H322:CJ795,81,FALSE)</f>
        <v>0</v>
      </c>
      <c r="P322" s="60">
        <f>VLOOKUP(H322,'Metales Pesados 2025'!H322:CW795,94,FALSE)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2025'!H323:W796,16,FALSE)</f>
        <v>0</v>
      </c>
      <c r="K323" s="36">
        <f>VLOOKUP(H323,'Metales Pesados 2025'!H323:AJ796,29,FALSE)</f>
        <v>0</v>
      </c>
      <c r="L323" s="60">
        <f>VLOOKUP(H323,'Metales Pesados 2025'!H323:AW796,42,FALSE)</f>
        <v>0</v>
      </c>
      <c r="M323" s="36">
        <f>VLOOKUP(H323,'Metales Pesados 2025'!H323:BJ796,55,FALSE)</f>
        <v>0</v>
      </c>
      <c r="N323" s="36">
        <f>VLOOKUP(H323,'Metales Pesados 2025'!H323:BW796,68,FALSE)</f>
        <v>0</v>
      </c>
      <c r="O323" s="36">
        <f>VLOOKUP(H323,'Metales Pesados 2025'!H323:CJ796,81,FALSE)</f>
        <v>0</v>
      </c>
      <c r="P323" s="60">
        <f>VLOOKUP(H323,'Metales Pesados 2025'!H323:CW796,94,FALSE)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2025'!H324:W797,16,FALSE)</f>
        <v>0</v>
      </c>
      <c r="K324" s="36">
        <f>VLOOKUP(H324,'Metales Pesados 2025'!H324:AJ797,29,FALSE)</f>
        <v>0</v>
      </c>
      <c r="L324" s="60">
        <f>VLOOKUP(H324,'Metales Pesados 2025'!H324:AW797,42,FALSE)</f>
        <v>0</v>
      </c>
      <c r="M324" s="36">
        <f>VLOOKUP(H324,'Metales Pesados 2025'!H324:BJ797,55,FALSE)</f>
        <v>0</v>
      </c>
      <c r="N324" s="36">
        <f>VLOOKUP(H324,'Metales Pesados 2025'!H324:BW797,68,FALSE)</f>
        <v>0</v>
      </c>
      <c r="O324" s="36">
        <f>VLOOKUP(H324,'Metales Pesados 2025'!H324:CJ797,81,FALSE)</f>
        <v>0</v>
      </c>
      <c r="P324" s="60">
        <f>VLOOKUP(H324,'Metales Pesados 2025'!H324:CW797,94,FALSE)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2025'!H325:W798,16,FALSE)</f>
        <v>0</v>
      </c>
      <c r="K325" s="36">
        <f>VLOOKUP(H325,'Metales Pesados 2025'!H325:AJ798,29,FALSE)</f>
        <v>0</v>
      </c>
      <c r="L325" s="60">
        <f>VLOOKUP(H325,'Metales Pesados 2025'!H325:AW798,42,FALSE)</f>
        <v>0</v>
      </c>
      <c r="M325" s="36">
        <f>VLOOKUP(H325,'Metales Pesados 2025'!H325:BJ798,55,FALSE)</f>
        <v>0</v>
      </c>
      <c r="N325" s="36">
        <f>VLOOKUP(H325,'Metales Pesados 2025'!H325:BW798,68,FALSE)</f>
        <v>0</v>
      </c>
      <c r="O325" s="36">
        <f>VLOOKUP(H325,'Metales Pesados 2025'!H325:CJ798,81,FALSE)</f>
        <v>0</v>
      </c>
      <c r="P325" s="60">
        <f>VLOOKUP(H325,'Metales Pesados 2025'!H325:CW798,94,FALSE)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2025'!H326:W799,16,FALSE)</f>
        <v>0</v>
      </c>
      <c r="K326" s="36">
        <f>VLOOKUP(H326,'Metales Pesados 2025'!H326:AJ799,29,FALSE)</f>
        <v>0</v>
      </c>
      <c r="L326" s="60">
        <f>VLOOKUP(H326,'Metales Pesados 2025'!H326:AW799,42,FALSE)</f>
        <v>0</v>
      </c>
      <c r="M326" s="36">
        <f>VLOOKUP(H326,'Metales Pesados 2025'!H326:BJ799,55,FALSE)</f>
        <v>0</v>
      </c>
      <c r="N326" s="36">
        <f>VLOOKUP(H326,'Metales Pesados 2025'!H326:BW799,68,FALSE)</f>
        <v>0</v>
      </c>
      <c r="O326" s="36">
        <f>VLOOKUP(H326,'Metales Pesados 2025'!H326:CJ799,81,FALSE)</f>
        <v>0</v>
      </c>
      <c r="P326" s="60">
        <f>VLOOKUP(H326,'Metales Pesados 2025'!H326:CW799,94,FALSE)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2025'!H327:W800,16,FALSE)</f>
        <v>0</v>
      </c>
      <c r="K327" s="36">
        <f>VLOOKUP(H327,'Metales Pesados 2025'!H327:AJ800,29,FALSE)</f>
        <v>0</v>
      </c>
      <c r="L327" s="60">
        <f>VLOOKUP(H327,'Metales Pesados 2025'!H327:AW800,42,FALSE)</f>
        <v>0</v>
      </c>
      <c r="M327" s="36">
        <f>VLOOKUP(H327,'Metales Pesados 2025'!H327:BJ800,55,FALSE)</f>
        <v>0</v>
      </c>
      <c r="N327" s="36">
        <f>VLOOKUP(H327,'Metales Pesados 2025'!H327:BW800,68,FALSE)</f>
        <v>0</v>
      </c>
      <c r="O327" s="36">
        <f>VLOOKUP(H327,'Metales Pesados 2025'!H327:CJ800,81,FALSE)</f>
        <v>0</v>
      </c>
      <c r="P327" s="60">
        <f>VLOOKUP(H327,'Metales Pesados 2025'!H327:CW800,94,FALSE)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2025'!H328:W801,16,FALSE)</f>
        <v>0</v>
      </c>
      <c r="K328" s="36">
        <f>VLOOKUP(H328,'Metales Pesados 2025'!H328:AJ801,29,FALSE)</f>
        <v>0</v>
      </c>
      <c r="L328" s="60">
        <f>VLOOKUP(H328,'Metales Pesados 2025'!H328:AW801,42,FALSE)</f>
        <v>0</v>
      </c>
      <c r="M328" s="36">
        <f>VLOOKUP(H328,'Metales Pesados 2025'!H328:BJ801,55,FALSE)</f>
        <v>0</v>
      </c>
      <c r="N328" s="36">
        <f>VLOOKUP(H328,'Metales Pesados 2025'!H328:BW801,68,FALSE)</f>
        <v>0</v>
      </c>
      <c r="O328" s="36">
        <f>VLOOKUP(H328,'Metales Pesados 2025'!H328:CJ801,81,FALSE)</f>
        <v>0</v>
      </c>
      <c r="P328" s="60">
        <f>VLOOKUP(H328,'Metales Pesados 2025'!H328:CW801,94,FALSE)</f>
        <v>0</v>
      </c>
    </row>
    <row r="329" spans="1:16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2025'!H329:W802,16,FALSE)</f>
        <v>0</v>
      </c>
      <c r="K329" s="36">
        <f>VLOOKUP(H329,'Metales Pesados 2025'!H329:AJ802,29,FALSE)</f>
        <v>0</v>
      </c>
      <c r="L329" s="60">
        <f>VLOOKUP(H329,'Metales Pesados 2025'!H329:AW802,42,FALSE)</f>
        <v>0</v>
      </c>
      <c r="M329" s="36">
        <f>VLOOKUP(H329,'Metales Pesados 2025'!H329:BJ802,55,FALSE)</f>
        <v>0</v>
      </c>
      <c r="N329" s="36">
        <f>VLOOKUP(H329,'Metales Pesados 2025'!H329:BW802,68,FALSE)</f>
        <v>0</v>
      </c>
      <c r="O329" s="36">
        <f>VLOOKUP(H329,'Metales Pesados 2025'!H329:CJ802,81,FALSE)</f>
        <v>0</v>
      </c>
      <c r="P329" s="60">
        <f>VLOOKUP(H329,'Metales Pesados 2025'!H329:CW802,94,FALSE)</f>
        <v>0</v>
      </c>
    </row>
    <row r="330" spans="1:16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2025'!H330:W803,16,FALSE)</f>
        <v>0</v>
      </c>
      <c r="K330" s="36">
        <f>VLOOKUP(H330,'Metales Pesados 2025'!H330:AJ803,29,FALSE)</f>
        <v>0</v>
      </c>
      <c r="L330" s="60">
        <f>VLOOKUP(H330,'Metales Pesados 2025'!H330:AW803,42,FALSE)</f>
        <v>0</v>
      </c>
      <c r="M330" s="36">
        <f>VLOOKUP(H330,'Metales Pesados 2025'!H330:BJ803,55,FALSE)</f>
        <v>0</v>
      </c>
      <c r="N330" s="36">
        <f>VLOOKUP(H330,'Metales Pesados 2025'!H330:BW803,68,FALSE)</f>
        <v>0</v>
      </c>
      <c r="O330" s="36">
        <f>VLOOKUP(H330,'Metales Pesados 2025'!H330:CJ803,81,FALSE)</f>
        <v>0</v>
      </c>
      <c r="P330" s="60">
        <f>VLOOKUP(H330,'Metales Pesados 2025'!H330:CW803,94,FALSE)</f>
        <v>0</v>
      </c>
    </row>
    <row r="331" spans="1:16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2025'!H331:W804,16,FALSE)</f>
        <v>0</v>
      </c>
      <c r="K331" s="36">
        <f>VLOOKUP(H331,'Metales Pesados 2025'!H331:AJ804,29,FALSE)</f>
        <v>0</v>
      </c>
      <c r="L331" s="60">
        <f>VLOOKUP(H331,'Metales Pesados 2025'!H331:AW804,42,FALSE)</f>
        <v>0</v>
      </c>
      <c r="M331" s="36">
        <f>VLOOKUP(H331,'Metales Pesados 2025'!H331:BJ804,55,FALSE)</f>
        <v>0</v>
      </c>
      <c r="N331" s="36">
        <f>VLOOKUP(H331,'Metales Pesados 2025'!H331:BW804,68,FALSE)</f>
        <v>0</v>
      </c>
      <c r="O331" s="36">
        <f>VLOOKUP(H331,'Metales Pesados 2025'!H331:CJ804,81,FALSE)</f>
        <v>0</v>
      </c>
      <c r="P331" s="60">
        <f>VLOOKUP(H331,'Metales Pesados 2025'!H331:CW804,94,FALSE)</f>
        <v>0</v>
      </c>
    </row>
    <row r="332" spans="1:16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2025'!H332:W805,16,FALSE)</f>
        <v>8</v>
      </c>
      <c r="K332" s="36">
        <f>VLOOKUP(H332,'Metales Pesados 2025'!H332:AJ805,29,FALSE)</f>
        <v>0</v>
      </c>
      <c r="L332" s="60">
        <f>VLOOKUP(H332,'Metales Pesados 2025'!H332:AW805,42,FALSE)</f>
        <v>5</v>
      </c>
      <c r="M332" s="36">
        <f>VLOOKUP(H332,'Metales Pesados 2025'!H332:BJ805,55,FALSE)</f>
        <v>0</v>
      </c>
      <c r="N332" s="36">
        <f>VLOOKUP(H332,'Metales Pesados 2025'!H332:BW805,68,FALSE)</f>
        <v>0</v>
      </c>
      <c r="O332" s="36">
        <f>VLOOKUP(H332,'Metales Pesados 2025'!H332:CJ805,81,FALSE)</f>
        <v>0</v>
      </c>
      <c r="P332" s="60">
        <f>VLOOKUP(H332,'Metales Pesados 2025'!H332:CW805,94,FALSE)</f>
        <v>0</v>
      </c>
    </row>
    <row r="333" spans="1:16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2025'!H333:W806,16,FALSE)</f>
        <v>4</v>
      </c>
      <c r="K333" s="36">
        <f>VLOOKUP(H333,'Metales Pesados 2025'!H333:AJ806,29,FALSE)</f>
        <v>0</v>
      </c>
      <c r="L333" s="60">
        <f>VLOOKUP(H333,'Metales Pesados 2025'!H333:AW806,42,FALSE)</f>
        <v>4</v>
      </c>
      <c r="M333" s="36">
        <f>VLOOKUP(H333,'Metales Pesados 2025'!H333:BJ806,55,FALSE)</f>
        <v>0</v>
      </c>
      <c r="N333" s="36">
        <f>VLOOKUP(H333,'Metales Pesados 2025'!H333:BW806,68,FALSE)</f>
        <v>0</v>
      </c>
      <c r="O333" s="36">
        <f>VLOOKUP(H333,'Metales Pesados 2025'!H333:CJ806,81,FALSE)</f>
        <v>0</v>
      </c>
      <c r="P333" s="60">
        <f>VLOOKUP(H333,'Metales Pesados 2025'!H333:CW806,94,FALSE)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2025'!H334:W807,16,FALSE)</f>
        <v>0</v>
      </c>
      <c r="K334" s="36">
        <f>VLOOKUP(H334,'Metales Pesados 2025'!H334:AJ807,29,FALSE)</f>
        <v>0</v>
      </c>
      <c r="L334" s="60">
        <f>VLOOKUP(H334,'Metales Pesados 2025'!H334:AW807,42,FALSE)</f>
        <v>0</v>
      </c>
      <c r="M334" s="36">
        <f>VLOOKUP(H334,'Metales Pesados 2025'!H334:BJ807,55,FALSE)</f>
        <v>0</v>
      </c>
      <c r="N334" s="36">
        <f>VLOOKUP(H334,'Metales Pesados 2025'!H334:BW807,68,FALSE)</f>
        <v>0</v>
      </c>
      <c r="O334" s="36">
        <f>VLOOKUP(H334,'Metales Pesados 2025'!H334:CJ807,81,FALSE)</f>
        <v>0</v>
      </c>
      <c r="P334" s="60">
        <f>VLOOKUP(H334,'Metales Pesados 2025'!H334:CW807,94,FALSE)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2025'!H335:W808,16,FALSE)</f>
        <v>0</v>
      </c>
      <c r="K335" s="36">
        <f>VLOOKUP(H335,'Metales Pesados 2025'!H335:AJ808,29,FALSE)</f>
        <v>0</v>
      </c>
      <c r="L335" s="60">
        <f>VLOOKUP(H335,'Metales Pesados 2025'!H335:AW808,42,FALSE)</f>
        <v>0</v>
      </c>
      <c r="M335" s="36">
        <f>VLOOKUP(H335,'Metales Pesados 2025'!H335:BJ808,55,FALSE)</f>
        <v>0</v>
      </c>
      <c r="N335" s="36">
        <f>VLOOKUP(H335,'Metales Pesados 2025'!H335:BW808,68,FALSE)</f>
        <v>0</v>
      </c>
      <c r="O335" s="36">
        <f>VLOOKUP(H335,'Metales Pesados 2025'!H335:CJ808,81,FALSE)</f>
        <v>0</v>
      </c>
      <c r="P335" s="60">
        <f>VLOOKUP(H335,'Metales Pesados 2025'!H335:CW808,94,FALSE)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2025'!H336:W809,16,FALSE)</f>
        <v>0</v>
      </c>
      <c r="K336" s="36">
        <f>VLOOKUP(H336,'Metales Pesados 2025'!H336:AJ809,29,FALSE)</f>
        <v>0</v>
      </c>
      <c r="L336" s="60">
        <f>VLOOKUP(H336,'Metales Pesados 2025'!H336:AW809,42,FALSE)</f>
        <v>0</v>
      </c>
      <c r="M336" s="36">
        <f>VLOOKUP(H336,'Metales Pesados 2025'!H336:BJ809,55,FALSE)</f>
        <v>0</v>
      </c>
      <c r="N336" s="36">
        <f>VLOOKUP(H336,'Metales Pesados 2025'!H336:BW809,68,FALSE)</f>
        <v>0</v>
      </c>
      <c r="O336" s="36">
        <f>VLOOKUP(H336,'Metales Pesados 2025'!H336:CJ809,81,FALSE)</f>
        <v>0</v>
      </c>
      <c r="P336" s="60">
        <f>VLOOKUP(H336,'Metales Pesados 2025'!H336:CW809,94,FALSE)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2025'!H337:W810,16,FALSE)</f>
        <v>0</v>
      </c>
      <c r="K337" s="36">
        <f>VLOOKUP(H337,'Metales Pesados 2025'!H337:AJ810,29,FALSE)</f>
        <v>0</v>
      </c>
      <c r="L337" s="60">
        <f>VLOOKUP(H337,'Metales Pesados 2025'!H337:AW810,42,FALSE)</f>
        <v>0</v>
      </c>
      <c r="M337" s="36">
        <f>VLOOKUP(H337,'Metales Pesados 2025'!H337:BJ810,55,FALSE)</f>
        <v>0</v>
      </c>
      <c r="N337" s="36">
        <f>VLOOKUP(H337,'Metales Pesados 2025'!H337:BW810,68,FALSE)</f>
        <v>0</v>
      </c>
      <c r="O337" s="36">
        <f>VLOOKUP(H337,'Metales Pesados 2025'!H337:CJ810,81,FALSE)</f>
        <v>0</v>
      </c>
      <c r="P337" s="60">
        <f>VLOOKUP(H337,'Metales Pesados 2025'!H337:CW810,94,FALSE)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2025'!H338:W811,16,FALSE)</f>
        <v>19</v>
      </c>
      <c r="K338" s="36">
        <f>VLOOKUP(H338,'Metales Pesados 2025'!H338:AJ811,29,FALSE)</f>
        <v>0</v>
      </c>
      <c r="L338" s="60">
        <f>VLOOKUP(H338,'Metales Pesados 2025'!H338:AW811,42,FALSE)</f>
        <v>17</v>
      </c>
      <c r="M338" s="36">
        <f>VLOOKUP(H338,'Metales Pesados 2025'!H338:BJ811,55,FALSE)</f>
        <v>0</v>
      </c>
      <c r="N338" s="36">
        <f>VLOOKUP(H338,'Metales Pesados 2025'!H338:BW811,68,FALSE)</f>
        <v>0</v>
      </c>
      <c r="O338" s="36">
        <f>VLOOKUP(H338,'Metales Pesados 2025'!H338:CJ811,81,FALSE)</f>
        <v>0</v>
      </c>
      <c r="P338" s="60">
        <f>VLOOKUP(H338,'Metales Pesados 2025'!H338:CW811,94,FALSE)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2025'!H339:W812,16,FALSE)</f>
        <v>0</v>
      </c>
      <c r="K339" s="36">
        <f>VLOOKUP(H339,'Metales Pesados 2025'!H339:AJ812,29,FALSE)</f>
        <v>0</v>
      </c>
      <c r="L339" s="60">
        <f>VLOOKUP(H339,'Metales Pesados 2025'!H339:AW812,42,FALSE)</f>
        <v>0</v>
      </c>
      <c r="M339" s="36">
        <f>VLOOKUP(H339,'Metales Pesados 2025'!H339:BJ812,55,FALSE)</f>
        <v>0</v>
      </c>
      <c r="N339" s="36">
        <f>VLOOKUP(H339,'Metales Pesados 2025'!H339:BW812,68,FALSE)</f>
        <v>0</v>
      </c>
      <c r="O339" s="36">
        <f>VLOOKUP(H339,'Metales Pesados 2025'!H339:CJ812,81,FALSE)</f>
        <v>0</v>
      </c>
      <c r="P339" s="60">
        <f>VLOOKUP(H339,'Metales Pesados 2025'!H339:CW812,94,FALSE)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2025'!H340:W813,16,FALSE)</f>
        <v>0</v>
      </c>
      <c r="K340" s="36">
        <f>VLOOKUP(H340,'Metales Pesados 2025'!H340:AJ813,29,FALSE)</f>
        <v>0</v>
      </c>
      <c r="L340" s="60">
        <f>VLOOKUP(H340,'Metales Pesados 2025'!H340:AW813,42,FALSE)</f>
        <v>0</v>
      </c>
      <c r="M340" s="36">
        <f>VLOOKUP(H340,'Metales Pesados 2025'!H340:BJ813,55,FALSE)</f>
        <v>0</v>
      </c>
      <c r="N340" s="36">
        <f>VLOOKUP(H340,'Metales Pesados 2025'!H340:BW813,68,FALSE)</f>
        <v>0</v>
      </c>
      <c r="O340" s="36">
        <f>VLOOKUP(H340,'Metales Pesados 2025'!H340:CJ813,81,FALSE)</f>
        <v>0</v>
      </c>
      <c r="P340" s="60">
        <f>VLOOKUP(H340,'Metales Pesados 2025'!H340:CW813,94,FALSE)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2025'!H341:W814,16,FALSE)</f>
        <v>0</v>
      </c>
      <c r="K341" s="36">
        <f>VLOOKUP(H341,'Metales Pesados 2025'!H341:AJ814,29,FALSE)</f>
        <v>0</v>
      </c>
      <c r="L341" s="60">
        <f>VLOOKUP(H341,'Metales Pesados 2025'!H341:AW814,42,FALSE)</f>
        <v>0</v>
      </c>
      <c r="M341" s="36">
        <f>VLOOKUP(H341,'Metales Pesados 2025'!H341:BJ814,55,FALSE)</f>
        <v>0</v>
      </c>
      <c r="N341" s="36">
        <f>VLOOKUP(H341,'Metales Pesados 2025'!H341:BW814,68,FALSE)</f>
        <v>0</v>
      </c>
      <c r="O341" s="36">
        <f>VLOOKUP(H341,'Metales Pesados 2025'!H341:CJ814,81,FALSE)</f>
        <v>0</v>
      </c>
      <c r="P341" s="60">
        <f>VLOOKUP(H341,'Metales Pesados 2025'!H341:CW814,94,FALSE)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2025'!H342:W815,16,FALSE)</f>
        <v>0</v>
      </c>
      <c r="K342" s="36">
        <f>VLOOKUP(H342,'Metales Pesados 2025'!H342:AJ815,29,FALSE)</f>
        <v>0</v>
      </c>
      <c r="L342" s="60">
        <f>VLOOKUP(H342,'Metales Pesados 2025'!H342:AW815,42,FALSE)</f>
        <v>0</v>
      </c>
      <c r="M342" s="36">
        <f>VLOOKUP(H342,'Metales Pesados 2025'!H342:BJ815,55,FALSE)</f>
        <v>0</v>
      </c>
      <c r="N342" s="36">
        <f>VLOOKUP(H342,'Metales Pesados 2025'!H342:BW815,68,FALSE)</f>
        <v>0</v>
      </c>
      <c r="O342" s="36">
        <f>VLOOKUP(H342,'Metales Pesados 2025'!H342:CJ815,81,FALSE)</f>
        <v>0</v>
      </c>
      <c r="P342" s="60">
        <f>VLOOKUP(H342,'Metales Pesados 2025'!H342:CW815,94,FALSE)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2025'!H343:W816,16,FALSE)</f>
        <v>0</v>
      </c>
      <c r="K343" s="36">
        <f>VLOOKUP(H343,'Metales Pesados 2025'!H343:AJ816,29,FALSE)</f>
        <v>0</v>
      </c>
      <c r="L343" s="60">
        <f>VLOOKUP(H343,'Metales Pesados 2025'!H343:AW816,42,FALSE)</f>
        <v>0</v>
      </c>
      <c r="M343" s="36">
        <f>VLOOKUP(H343,'Metales Pesados 2025'!H343:BJ816,55,FALSE)</f>
        <v>0</v>
      </c>
      <c r="N343" s="36">
        <f>VLOOKUP(H343,'Metales Pesados 2025'!H343:BW816,68,FALSE)</f>
        <v>0</v>
      </c>
      <c r="O343" s="36">
        <f>VLOOKUP(H343,'Metales Pesados 2025'!H343:CJ816,81,FALSE)</f>
        <v>0</v>
      </c>
      <c r="P343" s="60">
        <f>VLOOKUP(H343,'Metales Pesados 2025'!H343:CW816,94,FALSE)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2025'!H344:W817,16,FALSE)</f>
        <v>0</v>
      </c>
      <c r="K344" s="36">
        <f>VLOOKUP(H344,'Metales Pesados 2025'!H344:AJ817,29,FALSE)</f>
        <v>0</v>
      </c>
      <c r="L344" s="60">
        <f>VLOOKUP(H344,'Metales Pesados 2025'!H344:AW817,42,FALSE)</f>
        <v>0</v>
      </c>
      <c r="M344" s="36">
        <f>VLOOKUP(H344,'Metales Pesados 2025'!H344:BJ817,55,FALSE)</f>
        <v>0</v>
      </c>
      <c r="N344" s="36">
        <f>VLOOKUP(H344,'Metales Pesados 2025'!H344:BW817,68,FALSE)</f>
        <v>0</v>
      </c>
      <c r="O344" s="36">
        <f>VLOOKUP(H344,'Metales Pesados 2025'!H344:CJ817,81,FALSE)</f>
        <v>0</v>
      </c>
      <c r="P344" s="60">
        <f>VLOOKUP(H344,'Metales Pesados 2025'!H344:CW817,94,FALSE)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2025'!H345:W818,16,FALSE)</f>
        <v>0</v>
      </c>
      <c r="K345" s="36">
        <f>VLOOKUP(H345,'Metales Pesados 2025'!H345:AJ818,29,FALSE)</f>
        <v>0</v>
      </c>
      <c r="L345" s="60">
        <f>VLOOKUP(H345,'Metales Pesados 2025'!H345:AW818,42,FALSE)</f>
        <v>0</v>
      </c>
      <c r="M345" s="36">
        <f>VLOOKUP(H345,'Metales Pesados 2025'!H345:BJ818,55,FALSE)</f>
        <v>0</v>
      </c>
      <c r="N345" s="36">
        <f>VLOOKUP(H345,'Metales Pesados 2025'!H345:BW818,68,FALSE)</f>
        <v>0</v>
      </c>
      <c r="O345" s="36">
        <f>VLOOKUP(H345,'Metales Pesados 2025'!H345:CJ818,81,FALSE)</f>
        <v>0</v>
      </c>
      <c r="P345" s="60">
        <f>VLOOKUP(H345,'Metales Pesados 2025'!H345:CW818,94,FALSE)</f>
        <v>0</v>
      </c>
    </row>
    <row r="346" spans="1:16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2025'!H346:W819,16,FALSE)</f>
        <v>27</v>
      </c>
      <c r="K346" s="36">
        <f>VLOOKUP(H346,'Metales Pesados 2025'!H346:AJ819,29,FALSE)</f>
        <v>4</v>
      </c>
      <c r="L346" s="60">
        <f>VLOOKUP(H346,'Metales Pesados 2025'!H346:AW819,42,FALSE)</f>
        <v>23</v>
      </c>
      <c r="M346" s="36">
        <f>VLOOKUP(H346,'Metales Pesados 2025'!H346:BJ819,55,FALSE)</f>
        <v>0</v>
      </c>
      <c r="N346" s="36">
        <f>VLOOKUP(H346,'Metales Pesados 2025'!H346:BW819,68,FALSE)</f>
        <v>0</v>
      </c>
      <c r="O346" s="36">
        <f>VLOOKUP(H346,'Metales Pesados 2025'!H346:CJ819,81,FALSE)</f>
        <v>0</v>
      </c>
      <c r="P346" s="60">
        <f>VLOOKUP(H346,'Metales Pesados 2025'!H346:CW819,94,FALSE)</f>
        <v>0</v>
      </c>
    </row>
    <row r="347" spans="1:16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2025'!H347:W820,16,FALSE)</f>
        <v>0</v>
      </c>
      <c r="K347" s="36">
        <f>VLOOKUP(H347,'Metales Pesados 2025'!H347:AJ820,29,FALSE)</f>
        <v>0</v>
      </c>
      <c r="L347" s="60">
        <f>VLOOKUP(H347,'Metales Pesados 2025'!H347:AW820,42,FALSE)</f>
        <v>0</v>
      </c>
      <c r="M347" s="36">
        <f>VLOOKUP(H347,'Metales Pesados 2025'!H347:BJ820,55,FALSE)</f>
        <v>0</v>
      </c>
      <c r="N347" s="36">
        <f>VLOOKUP(H347,'Metales Pesados 2025'!H347:BW820,68,FALSE)</f>
        <v>0</v>
      </c>
      <c r="O347" s="36">
        <f>VLOOKUP(H347,'Metales Pesados 2025'!H347:CJ820,81,FALSE)</f>
        <v>0</v>
      </c>
      <c r="P347" s="60">
        <f>VLOOKUP(H347,'Metales Pesados 2025'!H347:CW820,94,FALSE)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2025'!H348:W821,16,FALSE)</f>
        <v>0</v>
      </c>
      <c r="K348" s="36">
        <f>VLOOKUP(H348,'Metales Pesados 2025'!H348:AJ821,29,FALSE)</f>
        <v>0</v>
      </c>
      <c r="L348" s="60">
        <f>VLOOKUP(H348,'Metales Pesados 2025'!H348:AW821,42,FALSE)</f>
        <v>0</v>
      </c>
      <c r="M348" s="36">
        <f>VLOOKUP(H348,'Metales Pesados 2025'!H348:BJ821,55,FALSE)</f>
        <v>0</v>
      </c>
      <c r="N348" s="36">
        <f>VLOOKUP(H348,'Metales Pesados 2025'!H348:BW821,68,FALSE)</f>
        <v>0</v>
      </c>
      <c r="O348" s="36">
        <f>VLOOKUP(H348,'Metales Pesados 2025'!H348:CJ821,81,FALSE)</f>
        <v>0</v>
      </c>
      <c r="P348" s="60">
        <f>VLOOKUP(H348,'Metales Pesados 2025'!H348:CW821,94,FALSE)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2025'!H349:W822,16,FALSE)</f>
        <v>0</v>
      </c>
      <c r="K349" s="36">
        <f>VLOOKUP(H349,'Metales Pesados 2025'!H349:AJ822,29,FALSE)</f>
        <v>0</v>
      </c>
      <c r="L349" s="60">
        <f>VLOOKUP(H349,'Metales Pesados 2025'!H349:AW822,42,FALSE)</f>
        <v>0</v>
      </c>
      <c r="M349" s="36">
        <f>VLOOKUP(H349,'Metales Pesados 2025'!H349:BJ822,55,FALSE)</f>
        <v>0</v>
      </c>
      <c r="N349" s="36">
        <f>VLOOKUP(H349,'Metales Pesados 2025'!H349:BW822,68,FALSE)</f>
        <v>0</v>
      </c>
      <c r="O349" s="36">
        <f>VLOOKUP(H349,'Metales Pesados 2025'!H349:CJ822,81,FALSE)</f>
        <v>0</v>
      </c>
      <c r="P349" s="60">
        <f>VLOOKUP(H349,'Metales Pesados 2025'!H349:CW822,94,FALSE)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2025'!H350:W823,16,FALSE)</f>
        <v>0</v>
      </c>
      <c r="K350" s="36">
        <f>VLOOKUP(H350,'Metales Pesados 2025'!H350:AJ823,29,FALSE)</f>
        <v>0</v>
      </c>
      <c r="L350" s="60">
        <f>VLOOKUP(H350,'Metales Pesados 2025'!H350:AW823,42,FALSE)</f>
        <v>0</v>
      </c>
      <c r="M350" s="36">
        <f>VLOOKUP(H350,'Metales Pesados 2025'!H350:BJ823,55,FALSE)</f>
        <v>0</v>
      </c>
      <c r="N350" s="36">
        <f>VLOOKUP(H350,'Metales Pesados 2025'!H350:BW823,68,FALSE)</f>
        <v>0</v>
      </c>
      <c r="O350" s="36">
        <f>VLOOKUP(H350,'Metales Pesados 2025'!H350:CJ823,81,FALSE)</f>
        <v>0</v>
      </c>
      <c r="P350" s="60">
        <f>VLOOKUP(H350,'Metales Pesados 2025'!H350:CW823,94,FALSE)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2025'!H351:W824,16,FALSE)</f>
        <v>0</v>
      </c>
      <c r="K351" s="36">
        <f>VLOOKUP(H351,'Metales Pesados 2025'!H351:AJ824,29,FALSE)</f>
        <v>0</v>
      </c>
      <c r="L351" s="60">
        <f>VLOOKUP(H351,'Metales Pesados 2025'!H351:AW824,42,FALSE)</f>
        <v>0</v>
      </c>
      <c r="M351" s="36">
        <f>VLOOKUP(H351,'Metales Pesados 2025'!H351:BJ824,55,FALSE)</f>
        <v>0</v>
      </c>
      <c r="N351" s="36">
        <f>VLOOKUP(H351,'Metales Pesados 2025'!H351:BW824,68,FALSE)</f>
        <v>0</v>
      </c>
      <c r="O351" s="36">
        <f>VLOOKUP(H351,'Metales Pesados 2025'!H351:CJ824,81,FALSE)</f>
        <v>0</v>
      </c>
      <c r="P351" s="60">
        <f>VLOOKUP(H351,'Metales Pesados 2025'!H351:CW824,94,FALSE)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2025'!H352:W825,16,FALSE)</f>
        <v>0</v>
      </c>
      <c r="K352" s="36">
        <f>VLOOKUP(H352,'Metales Pesados 2025'!H352:AJ825,29,FALSE)</f>
        <v>0</v>
      </c>
      <c r="L352" s="60">
        <f>VLOOKUP(H352,'Metales Pesados 2025'!H352:AW825,42,FALSE)</f>
        <v>0</v>
      </c>
      <c r="M352" s="36">
        <f>VLOOKUP(H352,'Metales Pesados 2025'!H352:BJ825,55,FALSE)</f>
        <v>0</v>
      </c>
      <c r="N352" s="36">
        <f>VLOOKUP(H352,'Metales Pesados 2025'!H352:BW825,68,FALSE)</f>
        <v>0</v>
      </c>
      <c r="O352" s="36">
        <f>VLOOKUP(H352,'Metales Pesados 2025'!H352:CJ825,81,FALSE)</f>
        <v>0</v>
      </c>
      <c r="P352" s="60">
        <f>VLOOKUP(H352,'Metales Pesados 2025'!H352:CW825,94,FALSE)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2025'!H353:W826,16,FALSE)</f>
        <v>3</v>
      </c>
      <c r="K353" s="36">
        <f>VLOOKUP(H353,'Metales Pesados 2025'!H353:AJ826,29,FALSE)</f>
        <v>0</v>
      </c>
      <c r="L353" s="60">
        <f>VLOOKUP(H353,'Metales Pesados 2025'!H353:AW826,42,FALSE)</f>
        <v>3</v>
      </c>
      <c r="M353" s="36">
        <f>VLOOKUP(H353,'Metales Pesados 2025'!H353:BJ826,55,FALSE)</f>
        <v>0</v>
      </c>
      <c r="N353" s="36">
        <f>VLOOKUP(H353,'Metales Pesados 2025'!H353:BW826,68,FALSE)</f>
        <v>0</v>
      </c>
      <c r="O353" s="36">
        <f>VLOOKUP(H353,'Metales Pesados 2025'!H353:CJ826,81,FALSE)</f>
        <v>0</v>
      </c>
      <c r="P353" s="60">
        <f>VLOOKUP(H353,'Metales Pesados 2025'!H353:CW826,94,FALSE)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2025'!H354:W827,16,FALSE)</f>
        <v>0</v>
      </c>
      <c r="K354" s="36">
        <f>VLOOKUP(H354,'Metales Pesados 2025'!H354:AJ827,29,FALSE)</f>
        <v>0</v>
      </c>
      <c r="L354" s="60">
        <f>VLOOKUP(H354,'Metales Pesados 2025'!H354:AW827,42,FALSE)</f>
        <v>0</v>
      </c>
      <c r="M354" s="36">
        <f>VLOOKUP(H354,'Metales Pesados 2025'!H354:BJ827,55,FALSE)</f>
        <v>0</v>
      </c>
      <c r="N354" s="36">
        <f>VLOOKUP(H354,'Metales Pesados 2025'!H354:BW827,68,FALSE)</f>
        <v>0</v>
      </c>
      <c r="O354" s="36">
        <f>VLOOKUP(H354,'Metales Pesados 2025'!H354:CJ827,81,FALSE)</f>
        <v>0</v>
      </c>
      <c r="P354" s="60">
        <f>VLOOKUP(H354,'Metales Pesados 2025'!H354:CW827,94,FALSE)</f>
        <v>0</v>
      </c>
    </row>
    <row r="355" spans="1:16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2025'!H355:W828,16,FALSE)</f>
        <v>0</v>
      </c>
      <c r="K355" s="36">
        <f>VLOOKUP(H355,'Metales Pesados 2025'!H355:AJ828,29,FALSE)</f>
        <v>0</v>
      </c>
      <c r="L355" s="60">
        <f>VLOOKUP(H355,'Metales Pesados 2025'!H355:AW828,42,FALSE)</f>
        <v>0</v>
      </c>
      <c r="M355" s="36">
        <f>VLOOKUP(H355,'Metales Pesados 2025'!H355:BJ828,55,FALSE)</f>
        <v>0</v>
      </c>
      <c r="N355" s="36">
        <f>VLOOKUP(H355,'Metales Pesados 2025'!H355:BW828,68,FALSE)</f>
        <v>0</v>
      </c>
      <c r="O355" s="36">
        <f>VLOOKUP(H355,'Metales Pesados 2025'!H355:CJ828,81,FALSE)</f>
        <v>0</v>
      </c>
      <c r="P355" s="60">
        <f>VLOOKUP(H355,'Metales Pesados 2025'!H355:CW828,94,FALSE)</f>
        <v>0</v>
      </c>
    </row>
    <row r="356" spans="1:16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2025'!H356:W829,16,FALSE)</f>
        <v>0</v>
      </c>
      <c r="K356" s="36">
        <f>VLOOKUP(H356,'Metales Pesados 2025'!H356:AJ829,29,FALSE)</f>
        <v>0</v>
      </c>
      <c r="L356" s="60">
        <f>VLOOKUP(H356,'Metales Pesados 2025'!H356:AW829,42,FALSE)</f>
        <v>0</v>
      </c>
      <c r="M356" s="36">
        <f>VLOOKUP(H356,'Metales Pesados 2025'!H356:BJ829,55,FALSE)</f>
        <v>0</v>
      </c>
      <c r="N356" s="36">
        <f>VLOOKUP(H356,'Metales Pesados 2025'!H356:BW829,68,FALSE)</f>
        <v>0</v>
      </c>
      <c r="O356" s="36">
        <f>VLOOKUP(H356,'Metales Pesados 2025'!H356:CJ829,81,FALSE)</f>
        <v>0</v>
      </c>
      <c r="P356" s="60">
        <f>VLOOKUP(H356,'Metales Pesados 2025'!H356:CW829,94,FALSE)</f>
        <v>0</v>
      </c>
    </row>
    <row r="357" spans="1:16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2025'!H357:W830,16,FALSE)</f>
        <v>0</v>
      </c>
      <c r="K357" s="36">
        <f>VLOOKUP(H357,'Metales Pesados 2025'!H357:AJ830,29,FALSE)</f>
        <v>0</v>
      </c>
      <c r="L357" s="60">
        <f>VLOOKUP(H357,'Metales Pesados 2025'!H357:AW830,42,FALSE)</f>
        <v>0</v>
      </c>
      <c r="M357" s="36">
        <f>VLOOKUP(H357,'Metales Pesados 2025'!H357:BJ830,55,FALSE)</f>
        <v>0</v>
      </c>
      <c r="N357" s="36">
        <f>VLOOKUP(H357,'Metales Pesados 2025'!H357:BW830,68,FALSE)</f>
        <v>0</v>
      </c>
      <c r="O357" s="36">
        <f>VLOOKUP(H357,'Metales Pesados 2025'!H357:CJ830,81,FALSE)</f>
        <v>0</v>
      </c>
      <c r="P357" s="60">
        <f>VLOOKUP(H357,'Metales Pesados 2025'!H357:CW830,94,FALSE)</f>
        <v>0</v>
      </c>
    </row>
    <row r="358" spans="1:16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2025'!H358:W831,16,FALSE)</f>
        <v>0</v>
      </c>
      <c r="K358" s="36">
        <f>VLOOKUP(H358,'Metales Pesados 2025'!H358:AJ831,29,FALSE)</f>
        <v>0</v>
      </c>
      <c r="L358" s="60">
        <f>VLOOKUP(H358,'Metales Pesados 2025'!H358:AW831,42,FALSE)</f>
        <v>0</v>
      </c>
      <c r="M358" s="36">
        <f>VLOOKUP(H358,'Metales Pesados 2025'!H358:BJ831,55,FALSE)</f>
        <v>0</v>
      </c>
      <c r="N358" s="36">
        <f>VLOOKUP(H358,'Metales Pesados 2025'!H358:BW831,68,FALSE)</f>
        <v>0</v>
      </c>
      <c r="O358" s="36">
        <f>VLOOKUP(H358,'Metales Pesados 2025'!H358:CJ831,81,FALSE)</f>
        <v>0</v>
      </c>
      <c r="P358" s="60">
        <f>VLOOKUP(H358,'Metales Pesados 2025'!H358:CW831,94,FALSE)</f>
        <v>0</v>
      </c>
    </row>
    <row r="359" spans="1:16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2025'!H359:W832,16,FALSE)</f>
        <v>0</v>
      </c>
      <c r="K359" s="36">
        <f>VLOOKUP(H359,'Metales Pesados 2025'!H359:AJ832,29,FALSE)</f>
        <v>0</v>
      </c>
      <c r="L359" s="60">
        <f>VLOOKUP(H359,'Metales Pesados 2025'!H359:AW832,42,FALSE)</f>
        <v>0</v>
      </c>
      <c r="M359" s="36">
        <f>VLOOKUP(H359,'Metales Pesados 2025'!H359:BJ832,55,FALSE)</f>
        <v>0</v>
      </c>
      <c r="N359" s="36">
        <f>VLOOKUP(H359,'Metales Pesados 2025'!H359:BW832,68,FALSE)</f>
        <v>0</v>
      </c>
      <c r="O359" s="36">
        <f>VLOOKUP(H359,'Metales Pesados 2025'!H359:CJ832,81,FALSE)</f>
        <v>0</v>
      </c>
      <c r="P359" s="60">
        <f>VLOOKUP(H359,'Metales Pesados 2025'!H359:CW832,94,FALSE)</f>
        <v>0</v>
      </c>
    </row>
    <row r="360" spans="1:16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2025'!H360:W833,16,FALSE)</f>
        <v>0</v>
      </c>
      <c r="K360" s="36">
        <f>VLOOKUP(H360,'Metales Pesados 2025'!H360:AJ833,29,FALSE)</f>
        <v>0</v>
      </c>
      <c r="L360" s="60">
        <f>VLOOKUP(H360,'Metales Pesados 2025'!H360:AW833,42,FALSE)</f>
        <v>0</v>
      </c>
      <c r="M360" s="36">
        <f>VLOOKUP(H360,'Metales Pesados 2025'!H360:BJ833,55,FALSE)</f>
        <v>0</v>
      </c>
      <c r="N360" s="36">
        <f>VLOOKUP(H360,'Metales Pesados 2025'!H360:BW833,68,FALSE)</f>
        <v>0</v>
      </c>
      <c r="O360" s="36">
        <f>VLOOKUP(H360,'Metales Pesados 2025'!H360:CJ833,81,FALSE)</f>
        <v>0</v>
      </c>
      <c r="P360" s="60">
        <f>VLOOKUP(H360,'Metales Pesados 2025'!H360:CW833,94,FALSE)</f>
        <v>0</v>
      </c>
    </row>
    <row r="361" spans="1:16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2025'!H361:W834,16,FALSE)</f>
        <v>0</v>
      </c>
      <c r="K361" s="36">
        <f>VLOOKUP(H361,'Metales Pesados 2025'!H361:AJ834,29,FALSE)</f>
        <v>0</v>
      </c>
      <c r="L361" s="60">
        <f>VLOOKUP(H361,'Metales Pesados 2025'!H361:AW834,42,FALSE)</f>
        <v>0</v>
      </c>
      <c r="M361" s="36">
        <f>VLOOKUP(H361,'Metales Pesados 2025'!H361:BJ834,55,FALSE)</f>
        <v>0</v>
      </c>
      <c r="N361" s="36">
        <f>VLOOKUP(H361,'Metales Pesados 2025'!H361:BW834,68,FALSE)</f>
        <v>0</v>
      </c>
      <c r="O361" s="36">
        <f>VLOOKUP(H361,'Metales Pesados 2025'!H361:CJ834,81,FALSE)</f>
        <v>0</v>
      </c>
      <c r="P361" s="60">
        <f>VLOOKUP(H361,'Metales Pesados 2025'!H361:CW834,94,FALSE)</f>
        <v>0</v>
      </c>
    </row>
    <row r="362" spans="1:16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2025'!H362:W835,16,FALSE)</f>
        <v>0</v>
      </c>
      <c r="K362" s="36">
        <f>VLOOKUP(H362,'Metales Pesados 2025'!H362:AJ835,29,FALSE)</f>
        <v>0</v>
      </c>
      <c r="L362" s="60">
        <f>VLOOKUP(H362,'Metales Pesados 2025'!H362:AW835,42,FALSE)</f>
        <v>0</v>
      </c>
      <c r="M362" s="36">
        <f>VLOOKUP(H362,'Metales Pesados 2025'!H362:BJ835,55,FALSE)</f>
        <v>0</v>
      </c>
      <c r="N362" s="36">
        <f>VLOOKUP(H362,'Metales Pesados 2025'!H362:BW835,68,FALSE)</f>
        <v>0</v>
      </c>
      <c r="O362" s="36">
        <f>VLOOKUP(H362,'Metales Pesados 2025'!H362:CJ835,81,FALSE)</f>
        <v>0</v>
      </c>
      <c r="P362" s="60">
        <f>VLOOKUP(H362,'Metales Pesados 2025'!H362:CW835,94,FALSE)</f>
        <v>0</v>
      </c>
    </row>
    <row r="363" spans="1:16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2025'!H363:W836,16,FALSE)</f>
        <v>0</v>
      </c>
      <c r="K363" s="36">
        <f>VLOOKUP(H363,'Metales Pesados 2025'!H363:AJ836,29,FALSE)</f>
        <v>0</v>
      </c>
      <c r="L363" s="60">
        <f>VLOOKUP(H363,'Metales Pesados 2025'!H363:AW836,42,FALSE)</f>
        <v>0</v>
      </c>
      <c r="M363" s="36">
        <f>VLOOKUP(H363,'Metales Pesados 2025'!H363:BJ836,55,FALSE)</f>
        <v>0</v>
      </c>
      <c r="N363" s="36">
        <f>VLOOKUP(H363,'Metales Pesados 2025'!H363:BW836,68,FALSE)</f>
        <v>0</v>
      </c>
      <c r="O363" s="36">
        <f>VLOOKUP(H363,'Metales Pesados 2025'!H363:CJ836,81,FALSE)</f>
        <v>0</v>
      </c>
      <c r="P363" s="60">
        <f>VLOOKUP(H363,'Metales Pesados 2025'!H363:CW836,94,FALSE)</f>
        <v>0</v>
      </c>
    </row>
    <row r="364" spans="1:16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2025'!H364:W837,16,FALSE)</f>
        <v>13</v>
      </c>
      <c r="K364" s="36">
        <f>VLOOKUP(H364,'Metales Pesados 2025'!H364:AJ837,29,FALSE)</f>
        <v>0</v>
      </c>
      <c r="L364" s="60">
        <f>VLOOKUP(H364,'Metales Pesados 2025'!H364:AW837,42,FALSE)</f>
        <v>13</v>
      </c>
      <c r="M364" s="36">
        <f>VLOOKUP(H364,'Metales Pesados 2025'!H364:BJ837,55,FALSE)</f>
        <v>0</v>
      </c>
      <c r="N364" s="36">
        <f>VLOOKUP(H364,'Metales Pesados 2025'!H364:BW837,68,FALSE)</f>
        <v>0</v>
      </c>
      <c r="O364" s="36">
        <f>VLOOKUP(H364,'Metales Pesados 2025'!H364:CJ837,81,FALSE)</f>
        <v>0</v>
      </c>
      <c r="P364" s="60">
        <f>VLOOKUP(H364,'Metales Pesados 2025'!H364:CW837,94,FALSE)</f>
        <v>0</v>
      </c>
    </row>
    <row r="365" spans="1:16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2025'!H365:W838,16,FALSE)</f>
        <v>0</v>
      </c>
      <c r="K365" s="36">
        <f>VLOOKUP(H365,'Metales Pesados 2025'!H365:AJ838,29,FALSE)</f>
        <v>0</v>
      </c>
      <c r="L365" s="60">
        <f>VLOOKUP(H365,'Metales Pesados 2025'!H365:AW838,42,FALSE)</f>
        <v>0</v>
      </c>
      <c r="M365" s="36">
        <f>VLOOKUP(H365,'Metales Pesados 2025'!H365:BJ838,55,FALSE)</f>
        <v>0</v>
      </c>
      <c r="N365" s="36">
        <f>VLOOKUP(H365,'Metales Pesados 2025'!H365:BW838,68,FALSE)</f>
        <v>0</v>
      </c>
      <c r="O365" s="36">
        <f>VLOOKUP(H365,'Metales Pesados 2025'!H365:CJ838,81,FALSE)</f>
        <v>0</v>
      </c>
      <c r="P365" s="60">
        <f>VLOOKUP(H365,'Metales Pesados 2025'!H365:CW838,94,FALSE)</f>
        <v>0</v>
      </c>
    </row>
    <row r="366" spans="1:16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2025'!H366:W839,16,FALSE)</f>
        <v>475</v>
      </c>
      <c r="K366" s="36">
        <f>VLOOKUP(H366,'Metales Pesados 2025'!H366:AJ839,29,FALSE)</f>
        <v>0</v>
      </c>
      <c r="L366" s="60">
        <f>VLOOKUP(H366,'Metales Pesados 2025'!H366:AW839,42,FALSE)</f>
        <v>367</v>
      </c>
      <c r="M366" s="36">
        <f>VLOOKUP(H366,'Metales Pesados 2025'!H366:BJ839,55,FALSE)</f>
        <v>0</v>
      </c>
      <c r="N366" s="36">
        <f>VLOOKUP(H366,'Metales Pesados 2025'!H366:BW839,68,FALSE)</f>
        <v>0</v>
      </c>
      <c r="O366" s="36">
        <f>VLOOKUP(H366,'Metales Pesados 2025'!H366:CJ839,81,FALSE)</f>
        <v>0</v>
      </c>
      <c r="P366" s="60">
        <f>VLOOKUP(H366,'Metales Pesados 2025'!H366:CW839,94,FALSE)</f>
        <v>0</v>
      </c>
    </row>
    <row r="367" spans="1:16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2025'!H367:W840,16,FALSE)</f>
        <v>104</v>
      </c>
      <c r="K367" s="36">
        <f>VLOOKUP(H367,'Metales Pesados 2025'!H367:AJ840,29,FALSE)</f>
        <v>0</v>
      </c>
      <c r="L367" s="60">
        <f>VLOOKUP(H367,'Metales Pesados 2025'!H367:AW840,42,FALSE)</f>
        <v>83</v>
      </c>
      <c r="M367" s="36">
        <f>VLOOKUP(H367,'Metales Pesados 2025'!H367:BJ840,55,FALSE)</f>
        <v>0</v>
      </c>
      <c r="N367" s="36">
        <f>VLOOKUP(H367,'Metales Pesados 2025'!H367:BW840,68,FALSE)</f>
        <v>0</v>
      </c>
      <c r="O367" s="36">
        <f>VLOOKUP(H367,'Metales Pesados 2025'!H367:CJ840,81,FALSE)</f>
        <v>0</v>
      </c>
      <c r="P367" s="60">
        <f>VLOOKUP(H367,'Metales Pesados 2025'!H367:CW840,94,FALSE)</f>
        <v>0</v>
      </c>
    </row>
    <row r="368" spans="1:16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2025'!H368:W841,16,FALSE)</f>
        <v>83</v>
      </c>
      <c r="K368" s="36">
        <f>VLOOKUP(H368,'Metales Pesados 2025'!H368:AJ841,29,FALSE)</f>
        <v>0</v>
      </c>
      <c r="L368" s="60">
        <f>VLOOKUP(H368,'Metales Pesados 2025'!H368:AW841,42,FALSE)</f>
        <v>72</v>
      </c>
      <c r="M368" s="36">
        <f>VLOOKUP(H368,'Metales Pesados 2025'!H368:BJ841,55,FALSE)</f>
        <v>0</v>
      </c>
      <c r="N368" s="36">
        <f>VLOOKUP(H368,'Metales Pesados 2025'!H368:BW841,68,FALSE)</f>
        <v>0</v>
      </c>
      <c r="O368" s="36">
        <f>VLOOKUP(H368,'Metales Pesados 2025'!H368:CJ841,81,FALSE)</f>
        <v>0</v>
      </c>
      <c r="P368" s="60">
        <f>VLOOKUP(H368,'Metales Pesados 2025'!H368:CW841,94,FALSE)</f>
        <v>0</v>
      </c>
    </row>
    <row r="369" spans="1:16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2025'!H369:W842,16,FALSE)</f>
        <v>166</v>
      </c>
      <c r="K369" s="36">
        <f>VLOOKUP(H369,'Metales Pesados 2025'!H369:AJ842,29,FALSE)</f>
        <v>0</v>
      </c>
      <c r="L369" s="60">
        <f>VLOOKUP(H369,'Metales Pesados 2025'!H369:AW842,42,FALSE)</f>
        <v>137</v>
      </c>
      <c r="M369" s="36">
        <f>VLOOKUP(H369,'Metales Pesados 2025'!H369:BJ842,55,FALSE)</f>
        <v>0</v>
      </c>
      <c r="N369" s="36">
        <f>VLOOKUP(H369,'Metales Pesados 2025'!H369:BW842,68,FALSE)</f>
        <v>0</v>
      </c>
      <c r="O369" s="36">
        <f>VLOOKUP(H369,'Metales Pesados 2025'!H369:CJ842,81,FALSE)</f>
        <v>0</v>
      </c>
      <c r="P369" s="60">
        <f>VLOOKUP(H369,'Metales Pesados 2025'!H369:CW842,94,FALSE)</f>
        <v>0</v>
      </c>
    </row>
    <row r="370" spans="1:16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2025'!H370:W843,16,FALSE)</f>
        <v>3</v>
      </c>
      <c r="K370" s="36">
        <f>VLOOKUP(H370,'Metales Pesados 2025'!H370:AJ843,29,FALSE)</f>
        <v>0</v>
      </c>
      <c r="L370" s="60">
        <f>VLOOKUP(H370,'Metales Pesados 2025'!H370:AW843,42,FALSE)</f>
        <v>3</v>
      </c>
      <c r="M370" s="36">
        <f>VLOOKUP(H370,'Metales Pesados 2025'!H370:BJ843,55,FALSE)</f>
        <v>0</v>
      </c>
      <c r="N370" s="36">
        <f>VLOOKUP(H370,'Metales Pesados 2025'!H370:BW843,68,FALSE)</f>
        <v>0</v>
      </c>
      <c r="O370" s="36">
        <f>VLOOKUP(H370,'Metales Pesados 2025'!H370:CJ843,81,FALSE)</f>
        <v>0</v>
      </c>
      <c r="P370" s="60">
        <f>VLOOKUP(H370,'Metales Pesados 2025'!H370:CW843,94,FALSE)</f>
        <v>0</v>
      </c>
    </row>
    <row r="371" spans="1:16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2025'!H371:W844,16,FALSE)</f>
        <v>20</v>
      </c>
      <c r="K371" s="36">
        <f>VLOOKUP(H371,'Metales Pesados 2025'!H371:AJ844,29,FALSE)</f>
        <v>0</v>
      </c>
      <c r="L371" s="60">
        <f>VLOOKUP(H371,'Metales Pesados 2025'!H371:AW844,42,FALSE)</f>
        <v>12</v>
      </c>
      <c r="M371" s="36">
        <f>VLOOKUP(H371,'Metales Pesados 2025'!H371:BJ844,55,FALSE)</f>
        <v>0</v>
      </c>
      <c r="N371" s="36">
        <f>VLOOKUP(H371,'Metales Pesados 2025'!H371:BW844,68,FALSE)</f>
        <v>0</v>
      </c>
      <c r="O371" s="36">
        <f>VLOOKUP(H371,'Metales Pesados 2025'!H371:CJ844,81,FALSE)</f>
        <v>0</v>
      </c>
      <c r="P371" s="60">
        <f>VLOOKUP(H371,'Metales Pesados 2025'!H371:CW844,94,FALSE)</f>
        <v>0</v>
      </c>
    </row>
    <row r="372" spans="1:16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2025'!H372:W845,16,FALSE)</f>
        <v>33</v>
      </c>
      <c r="K372" s="36">
        <f>VLOOKUP(H372,'Metales Pesados 2025'!H372:AJ845,29,FALSE)</f>
        <v>0</v>
      </c>
      <c r="L372" s="60">
        <f>VLOOKUP(H372,'Metales Pesados 2025'!H372:AW845,42,FALSE)</f>
        <v>30</v>
      </c>
      <c r="M372" s="36">
        <f>VLOOKUP(H372,'Metales Pesados 2025'!H372:BJ845,55,FALSE)</f>
        <v>0</v>
      </c>
      <c r="N372" s="36">
        <f>VLOOKUP(H372,'Metales Pesados 2025'!H372:BW845,68,FALSE)</f>
        <v>0</v>
      </c>
      <c r="O372" s="36">
        <f>VLOOKUP(H372,'Metales Pesados 2025'!H372:CJ845,81,FALSE)</f>
        <v>0</v>
      </c>
      <c r="P372" s="60">
        <f>VLOOKUP(H372,'Metales Pesados 2025'!H372:CW845,94,FALSE)</f>
        <v>0</v>
      </c>
    </row>
    <row r="373" spans="1:16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2025'!H373:W846,16,FALSE)</f>
        <v>19</v>
      </c>
      <c r="K373" s="36">
        <f>VLOOKUP(H373,'Metales Pesados 2025'!H373:AJ846,29,FALSE)</f>
        <v>0</v>
      </c>
      <c r="L373" s="60">
        <f>VLOOKUP(H373,'Metales Pesados 2025'!H373:AW846,42,FALSE)</f>
        <v>17</v>
      </c>
      <c r="M373" s="36">
        <f>VLOOKUP(H373,'Metales Pesados 2025'!H373:BJ846,55,FALSE)</f>
        <v>0</v>
      </c>
      <c r="N373" s="36">
        <f>VLOOKUP(H373,'Metales Pesados 2025'!H373:BW846,68,FALSE)</f>
        <v>0</v>
      </c>
      <c r="O373" s="36">
        <f>VLOOKUP(H373,'Metales Pesados 2025'!H373:CJ846,81,FALSE)</f>
        <v>0</v>
      </c>
      <c r="P373" s="60">
        <f>VLOOKUP(H373,'Metales Pesados 2025'!H373:CW846,94,FALSE)</f>
        <v>0</v>
      </c>
    </row>
    <row r="374" spans="1:16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2025'!H374:W847,16,FALSE)</f>
        <v>31</v>
      </c>
      <c r="K374" s="36">
        <f>VLOOKUP(H374,'Metales Pesados 2025'!H374:AJ847,29,FALSE)</f>
        <v>0</v>
      </c>
      <c r="L374" s="60">
        <f>VLOOKUP(H374,'Metales Pesados 2025'!H374:AW847,42,FALSE)</f>
        <v>20</v>
      </c>
      <c r="M374" s="36">
        <f>VLOOKUP(H374,'Metales Pesados 2025'!H374:BJ847,55,FALSE)</f>
        <v>0</v>
      </c>
      <c r="N374" s="36">
        <f>VLOOKUP(H374,'Metales Pesados 2025'!H374:BW847,68,FALSE)</f>
        <v>0</v>
      </c>
      <c r="O374" s="36">
        <f>VLOOKUP(H374,'Metales Pesados 2025'!H374:CJ847,81,FALSE)</f>
        <v>0</v>
      </c>
      <c r="P374" s="60">
        <f>VLOOKUP(H374,'Metales Pesados 2025'!H374:CW847,94,FALSE)</f>
        <v>0</v>
      </c>
    </row>
    <row r="375" spans="1:16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2025'!H375:W848,16,FALSE)</f>
        <v>7</v>
      </c>
      <c r="K375" s="36">
        <f>VLOOKUP(H375,'Metales Pesados 2025'!H375:AJ848,29,FALSE)</f>
        <v>0</v>
      </c>
      <c r="L375" s="60">
        <f>VLOOKUP(H375,'Metales Pesados 2025'!H375:AW848,42,FALSE)</f>
        <v>5</v>
      </c>
      <c r="M375" s="36">
        <f>VLOOKUP(H375,'Metales Pesados 2025'!H375:BJ848,55,FALSE)</f>
        <v>0</v>
      </c>
      <c r="N375" s="36">
        <f>VLOOKUP(H375,'Metales Pesados 2025'!H375:BW848,68,FALSE)</f>
        <v>0</v>
      </c>
      <c r="O375" s="36">
        <f>VLOOKUP(H375,'Metales Pesados 2025'!H375:CJ848,81,FALSE)</f>
        <v>0</v>
      </c>
      <c r="P375" s="60">
        <f>VLOOKUP(H375,'Metales Pesados 2025'!H375:CW848,94,FALSE)</f>
        <v>0</v>
      </c>
    </row>
    <row r="376" spans="1:16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2025'!H376:W849,16,FALSE)</f>
        <v>76</v>
      </c>
      <c r="K376" s="36">
        <f>VLOOKUP(H376,'Metales Pesados 2025'!H376:AJ849,29,FALSE)</f>
        <v>0</v>
      </c>
      <c r="L376" s="60">
        <f>VLOOKUP(H376,'Metales Pesados 2025'!H376:AW849,42,FALSE)</f>
        <v>64</v>
      </c>
      <c r="M376" s="36">
        <f>VLOOKUP(H376,'Metales Pesados 2025'!H376:BJ849,55,FALSE)</f>
        <v>0</v>
      </c>
      <c r="N376" s="36">
        <f>VLOOKUP(H376,'Metales Pesados 2025'!H376:BW849,68,FALSE)</f>
        <v>0</v>
      </c>
      <c r="O376" s="36">
        <f>VLOOKUP(H376,'Metales Pesados 2025'!H376:CJ849,81,FALSE)</f>
        <v>0</v>
      </c>
      <c r="P376" s="60">
        <f>VLOOKUP(H376,'Metales Pesados 2025'!H376:CW849,94,FALSE)</f>
        <v>0</v>
      </c>
    </row>
    <row r="377" spans="1:16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2025'!H377:W850,16,FALSE)</f>
        <v>81</v>
      </c>
      <c r="K377" s="36">
        <f>VLOOKUP(H377,'Metales Pesados 2025'!H377:AJ850,29,FALSE)</f>
        <v>0</v>
      </c>
      <c r="L377" s="60">
        <f>VLOOKUP(H377,'Metales Pesados 2025'!H377:AW850,42,FALSE)</f>
        <v>61</v>
      </c>
      <c r="M377" s="36">
        <f>VLOOKUP(H377,'Metales Pesados 2025'!H377:BJ850,55,FALSE)</f>
        <v>0</v>
      </c>
      <c r="N377" s="36">
        <f>VLOOKUP(H377,'Metales Pesados 2025'!H377:BW850,68,FALSE)</f>
        <v>0</v>
      </c>
      <c r="O377" s="36">
        <f>VLOOKUP(H377,'Metales Pesados 2025'!H377:CJ850,81,FALSE)</f>
        <v>0</v>
      </c>
      <c r="P377" s="60">
        <f>VLOOKUP(H377,'Metales Pesados 2025'!H377:CW850,94,FALSE)</f>
        <v>0</v>
      </c>
    </row>
    <row r="378" spans="1:16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2025'!H378:W851,16,FALSE)</f>
        <v>196</v>
      </c>
      <c r="K378" s="36">
        <f>VLOOKUP(H378,'Metales Pesados 2025'!H378:AJ851,29,FALSE)</f>
        <v>0</v>
      </c>
      <c r="L378" s="60">
        <f>VLOOKUP(H378,'Metales Pesados 2025'!H378:AW851,42,FALSE)</f>
        <v>161</v>
      </c>
      <c r="M378" s="36">
        <f>VLOOKUP(H378,'Metales Pesados 2025'!H378:BJ851,55,FALSE)</f>
        <v>0</v>
      </c>
      <c r="N378" s="36">
        <f>VLOOKUP(H378,'Metales Pesados 2025'!H378:BW851,68,FALSE)</f>
        <v>0</v>
      </c>
      <c r="O378" s="36">
        <f>VLOOKUP(H378,'Metales Pesados 2025'!H378:CJ851,81,FALSE)</f>
        <v>0</v>
      </c>
      <c r="P378" s="60">
        <f>VLOOKUP(H378,'Metales Pesados 2025'!H378:CW851,94,FALSE)</f>
        <v>0</v>
      </c>
    </row>
    <row r="379" spans="1:16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2025'!H379:W852,16,FALSE)</f>
        <v>0</v>
      </c>
      <c r="K379" s="36">
        <f>VLOOKUP(H379,'Metales Pesados 2025'!H379:AJ852,29,FALSE)</f>
        <v>0</v>
      </c>
      <c r="L379" s="60">
        <f>VLOOKUP(H379,'Metales Pesados 2025'!H379:AW852,42,FALSE)</f>
        <v>0</v>
      </c>
      <c r="M379" s="36">
        <f>VLOOKUP(H379,'Metales Pesados 2025'!H379:BJ852,55,FALSE)</f>
        <v>0</v>
      </c>
      <c r="N379" s="36">
        <f>VLOOKUP(H379,'Metales Pesados 2025'!H379:BW852,68,FALSE)</f>
        <v>0</v>
      </c>
      <c r="O379" s="36">
        <f>VLOOKUP(H379,'Metales Pesados 2025'!H379:CJ852,81,FALSE)</f>
        <v>0</v>
      </c>
      <c r="P379" s="60">
        <f>VLOOKUP(H379,'Metales Pesados 2025'!H379:CW852,94,FALSE)</f>
        <v>0</v>
      </c>
    </row>
    <row r="380" spans="1:16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2025'!H380:W853,16,FALSE)</f>
        <v>0</v>
      </c>
      <c r="K380" s="36">
        <f>VLOOKUP(H380,'Metales Pesados 2025'!H380:AJ853,29,FALSE)</f>
        <v>0</v>
      </c>
      <c r="L380" s="60">
        <f>VLOOKUP(H380,'Metales Pesados 2025'!H380:AW853,42,FALSE)</f>
        <v>0</v>
      </c>
      <c r="M380" s="36">
        <f>VLOOKUP(H380,'Metales Pesados 2025'!H380:BJ853,55,FALSE)</f>
        <v>0</v>
      </c>
      <c r="N380" s="36">
        <f>VLOOKUP(H380,'Metales Pesados 2025'!H380:BW853,68,FALSE)</f>
        <v>0</v>
      </c>
      <c r="O380" s="36">
        <f>VLOOKUP(H380,'Metales Pesados 2025'!H380:CJ853,81,FALSE)</f>
        <v>0</v>
      </c>
      <c r="P380" s="60">
        <f>VLOOKUP(H380,'Metales Pesados 2025'!H380:CW853,94,FALSE)</f>
        <v>0</v>
      </c>
    </row>
    <row r="381" spans="1:16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2025'!H381:W854,16,FALSE)</f>
        <v>0</v>
      </c>
      <c r="K381" s="36">
        <f>VLOOKUP(H381,'Metales Pesados 2025'!H381:AJ854,29,FALSE)</f>
        <v>0</v>
      </c>
      <c r="L381" s="60">
        <f>VLOOKUP(H381,'Metales Pesados 2025'!H381:AW854,42,FALSE)</f>
        <v>0</v>
      </c>
      <c r="M381" s="36">
        <f>VLOOKUP(H381,'Metales Pesados 2025'!H381:BJ854,55,FALSE)</f>
        <v>0</v>
      </c>
      <c r="N381" s="36">
        <f>VLOOKUP(H381,'Metales Pesados 2025'!H381:BW854,68,FALSE)</f>
        <v>0</v>
      </c>
      <c r="O381" s="36">
        <f>VLOOKUP(H381,'Metales Pesados 2025'!H381:CJ854,81,FALSE)</f>
        <v>0</v>
      </c>
      <c r="P381" s="60">
        <f>VLOOKUP(H381,'Metales Pesados 2025'!H381:CW854,94,FALSE)</f>
        <v>0</v>
      </c>
    </row>
    <row r="382" spans="1:16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2025'!H382:W855,16,FALSE)</f>
        <v>0</v>
      </c>
      <c r="K382" s="36">
        <f>VLOOKUP(H382,'Metales Pesados 2025'!H382:AJ855,29,FALSE)</f>
        <v>0</v>
      </c>
      <c r="L382" s="60">
        <f>VLOOKUP(H382,'Metales Pesados 2025'!H382:AW855,42,FALSE)</f>
        <v>0</v>
      </c>
      <c r="M382" s="36">
        <f>VLOOKUP(H382,'Metales Pesados 2025'!H382:BJ855,55,FALSE)</f>
        <v>0</v>
      </c>
      <c r="N382" s="36">
        <f>VLOOKUP(H382,'Metales Pesados 2025'!H382:BW855,68,FALSE)</f>
        <v>0</v>
      </c>
      <c r="O382" s="36">
        <f>VLOOKUP(H382,'Metales Pesados 2025'!H382:CJ855,81,FALSE)</f>
        <v>0</v>
      </c>
      <c r="P382" s="60">
        <f>VLOOKUP(H382,'Metales Pesados 2025'!H382:CW855,94,FALSE)</f>
        <v>0</v>
      </c>
    </row>
    <row r="383" spans="1:16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2025'!H383:W856,16,FALSE)</f>
        <v>0</v>
      </c>
      <c r="K383" s="36">
        <f>VLOOKUP(H383,'Metales Pesados 2025'!H383:AJ856,29,FALSE)</f>
        <v>0</v>
      </c>
      <c r="L383" s="60">
        <f>VLOOKUP(H383,'Metales Pesados 2025'!H383:AW856,42,FALSE)</f>
        <v>0</v>
      </c>
      <c r="M383" s="36">
        <f>VLOOKUP(H383,'Metales Pesados 2025'!H383:BJ856,55,FALSE)</f>
        <v>0</v>
      </c>
      <c r="N383" s="36">
        <f>VLOOKUP(H383,'Metales Pesados 2025'!H383:BW856,68,FALSE)</f>
        <v>0</v>
      </c>
      <c r="O383" s="36">
        <f>VLOOKUP(H383,'Metales Pesados 2025'!H383:CJ856,81,FALSE)</f>
        <v>0</v>
      </c>
      <c r="P383" s="60">
        <f>VLOOKUP(H383,'Metales Pesados 2025'!H383:CW856,94,FALSE)</f>
        <v>0</v>
      </c>
    </row>
    <row r="384" spans="1:16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2025'!H384:W857,16,FALSE)</f>
        <v>0</v>
      </c>
      <c r="K384" s="36">
        <f>VLOOKUP(H384,'Metales Pesados 2025'!H384:AJ857,29,FALSE)</f>
        <v>0</v>
      </c>
      <c r="L384" s="60">
        <f>VLOOKUP(H384,'Metales Pesados 2025'!H384:AW857,42,FALSE)</f>
        <v>0</v>
      </c>
      <c r="M384" s="36">
        <f>VLOOKUP(H384,'Metales Pesados 2025'!H384:BJ857,55,FALSE)</f>
        <v>0</v>
      </c>
      <c r="N384" s="36">
        <f>VLOOKUP(H384,'Metales Pesados 2025'!H384:BW857,68,FALSE)</f>
        <v>0</v>
      </c>
      <c r="O384" s="36">
        <f>VLOOKUP(H384,'Metales Pesados 2025'!H384:CJ857,81,FALSE)</f>
        <v>0</v>
      </c>
      <c r="P384" s="60">
        <f>VLOOKUP(H384,'Metales Pesados 2025'!H384:CW857,94,FALSE)</f>
        <v>0</v>
      </c>
    </row>
    <row r="385" spans="1:16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2025'!H385:W858,16,FALSE)</f>
        <v>0</v>
      </c>
      <c r="K385" s="36">
        <f>VLOOKUP(H385,'Metales Pesados 2025'!H385:AJ858,29,FALSE)</f>
        <v>0</v>
      </c>
      <c r="L385" s="60">
        <f>VLOOKUP(H385,'Metales Pesados 2025'!H385:AW858,42,FALSE)</f>
        <v>0</v>
      </c>
      <c r="M385" s="36">
        <f>VLOOKUP(H385,'Metales Pesados 2025'!H385:BJ858,55,FALSE)</f>
        <v>0</v>
      </c>
      <c r="N385" s="36">
        <f>VLOOKUP(H385,'Metales Pesados 2025'!H385:BW858,68,FALSE)</f>
        <v>0</v>
      </c>
      <c r="O385" s="36">
        <f>VLOOKUP(H385,'Metales Pesados 2025'!H385:CJ858,81,FALSE)</f>
        <v>0</v>
      </c>
      <c r="P385" s="60">
        <f>VLOOKUP(H385,'Metales Pesados 2025'!H385:CW858,94,FALSE)</f>
        <v>0</v>
      </c>
    </row>
    <row r="386" spans="1:16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2025'!H386:W859,16,FALSE)</f>
        <v>0</v>
      </c>
      <c r="K386" s="36">
        <f>VLOOKUP(H386,'Metales Pesados 2025'!H386:AJ859,29,FALSE)</f>
        <v>0</v>
      </c>
      <c r="L386" s="60">
        <f>VLOOKUP(H386,'Metales Pesados 2025'!H386:AW859,42,FALSE)</f>
        <v>0</v>
      </c>
      <c r="M386" s="36">
        <f>VLOOKUP(H386,'Metales Pesados 2025'!H386:BJ859,55,FALSE)</f>
        <v>0</v>
      </c>
      <c r="N386" s="36">
        <f>VLOOKUP(H386,'Metales Pesados 2025'!H386:BW859,68,FALSE)</f>
        <v>0</v>
      </c>
      <c r="O386" s="36">
        <f>VLOOKUP(H386,'Metales Pesados 2025'!H386:CJ859,81,FALSE)</f>
        <v>0</v>
      </c>
      <c r="P386" s="60">
        <f>VLOOKUP(H386,'Metales Pesados 2025'!H386:CW859,94,FALSE)</f>
        <v>0</v>
      </c>
    </row>
    <row r="387" spans="1:16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2025'!H387:W860,16,FALSE)</f>
        <v>0</v>
      </c>
      <c r="K387" s="36">
        <f>VLOOKUP(H387,'Metales Pesados 2025'!H387:AJ860,29,FALSE)</f>
        <v>0</v>
      </c>
      <c r="L387" s="60">
        <f>VLOOKUP(H387,'Metales Pesados 2025'!H387:AW860,42,FALSE)</f>
        <v>0</v>
      </c>
      <c r="M387" s="36">
        <f>VLOOKUP(H387,'Metales Pesados 2025'!H387:BJ860,55,FALSE)</f>
        <v>0</v>
      </c>
      <c r="N387" s="36">
        <f>VLOOKUP(H387,'Metales Pesados 2025'!H387:BW860,68,FALSE)</f>
        <v>0</v>
      </c>
      <c r="O387" s="36">
        <f>VLOOKUP(H387,'Metales Pesados 2025'!H387:CJ860,81,FALSE)</f>
        <v>0</v>
      </c>
      <c r="P387" s="60">
        <f>VLOOKUP(H387,'Metales Pesados 2025'!H387:CW860,94,FALSE)</f>
        <v>0</v>
      </c>
    </row>
    <row r="388" spans="1:16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2025'!H388:W861,16,FALSE)</f>
        <v>0</v>
      </c>
      <c r="K388" s="36">
        <f>VLOOKUP(H388,'Metales Pesados 2025'!H388:AJ861,29,FALSE)</f>
        <v>0</v>
      </c>
      <c r="L388" s="60">
        <f>VLOOKUP(H388,'Metales Pesados 2025'!H388:AW861,42,FALSE)</f>
        <v>0</v>
      </c>
      <c r="M388" s="36">
        <f>VLOOKUP(H388,'Metales Pesados 2025'!H388:BJ861,55,FALSE)</f>
        <v>0</v>
      </c>
      <c r="N388" s="36">
        <f>VLOOKUP(H388,'Metales Pesados 2025'!H388:BW861,68,FALSE)</f>
        <v>0</v>
      </c>
      <c r="O388" s="36">
        <f>VLOOKUP(H388,'Metales Pesados 2025'!H388:CJ861,81,FALSE)</f>
        <v>0</v>
      </c>
      <c r="P388" s="60">
        <f>VLOOKUP(H388,'Metales Pesados 2025'!H388:CW861,94,FALSE)</f>
        <v>0</v>
      </c>
    </row>
    <row r="389" spans="1:16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2025'!H389:W862,16,FALSE)</f>
        <v>480</v>
      </c>
      <c r="K389" s="36">
        <f>VLOOKUP(H389,'Metales Pesados 2025'!H389:AJ862,29,FALSE)</f>
        <v>0</v>
      </c>
      <c r="L389" s="60">
        <f>VLOOKUP(H389,'Metales Pesados 2025'!H389:AW862,42,FALSE)</f>
        <v>450</v>
      </c>
      <c r="M389" s="36">
        <f>VLOOKUP(H389,'Metales Pesados 2025'!H389:BJ862,55,FALSE)</f>
        <v>0</v>
      </c>
      <c r="N389" s="36">
        <f>VLOOKUP(H389,'Metales Pesados 2025'!H389:BW862,68,FALSE)</f>
        <v>0</v>
      </c>
      <c r="O389" s="36">
        <f>VLOOKUP(H389,'Metales Pesados 2025'!H389:CJ862,81,FALSE)</f>
        <v>0</v>
      </c>
      <c r="P389" s="60">
        <f>VLOOKUP(H389,'Metales Pesados 2025'!H389:CW862,94,FALSE)</f>
        <v>0</v>
      </c>
    </row>
    <row r="390" spans="1:16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2025'!H390:W863,16,FALSE)</f>
        <v>0</v>
      </c>
      <c r="K390" s="36">
        <f>VLOOKUP(H390,'Metales Pesados 2025'!H390:AJ863,29,FALSE)</f>
        <v>0</v>
      </c>
      <c r="L390" s="60">
        <f>VLOOKUP(H390,'Metales Pesados 2025'!H390:AW863,42,FALSE)</f>
        <v>0</v>
      </c>
      <c r="M390" s="36">
        <f>VLOOKUP(H390,'Metales Pesados 2025'!H390:BJ863,55,FALSE)</f>
        <v>0</v>
      </c>
      <c r="N390" s="36">
        <f>VLOOKUP(H390,'Metales Pesados 2025'!H390:BW863,68,FALSE)</f>
        <v>0</v>
      </c>
      <c r="O390" s="36">
        <f>VLOOKUP(H390,'Metales Pesados 2025'!H390:CJ863,81,FALSE)</f>
        <v>0</v>
      </c>
      <c r="P390" s="60">
        <f>VLOOKUP(H390,'Metales Pesados 2025'!H390:CW863,94,FALSE)</f>
        <v>0</v>
      </c>
    </row>
    <row r="391" spans="1:16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2025'!H391:W864,16,FALSE)</f>
        <v>147</v>
      </c>
      <c r="K391" s="36">
        <f>VLOOKUP(H391,'Metales Pesados 2025'!H391:AJ864,29,FALSE)</f>
        <v>0</v>
      </c>
      <c r="L391" s="60">
        <f>VLOOKUP(H391,'Metales Pesados 2025'!H391:AW864,42,FALSE)</f>
        <v>126</v>
      </c>
      <c r="M391" s="36">
        <f>VLOOKUP(H391,'Metales Pesados 2025'!H391:BJ864,55,FALSE)</f>
        <v>0</v>
      </c>
      <c r="N391" s="36">
        <f>VLOOKUP(H391,'Metales Pesados 2025'!H391:BW864,68,FALSE)</f>
        <v>0</v>
      </c>
      <c r="O391" s="36">
        <f>VLOOKUP(H391,'Metales Pesados 2025'!H391:CJ864,81,FALSE)</f>
        <v>0</v>
      </c>
      <c r="P391" s="60">
        <f>VLOOKUP(H391,'Metales Pesados 2025'!H391:CW864,94,FALSE)</f>
        <v>0</v>
      </c>
    </row>
    <row r="392" spans="1:16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2025'!H392:W865,16,FALSE)</f>
        <v>392</v>
      </c>
      <c r="K392" s="36">
        <f>VLOOKUP(H392,'Metales Pesados 2025'!H392:AJ865,29,FALSE)</f>
        <v>0</v>
      </c>
      <c r="L392" s="60">
        <f>VLOOKUP(H392,'Metales Pesados 2025'!H392:AW865,42,FALSE)</f>
        <v>385</v>
      </c>
      <c r="M392" s="36">
        <f>VLOOKUP(H392,'Metales Pesados 2025'!H392:BJ865,55,FALSE)</f>
        <v>0</v>
      </c>
      <c r="N392" s="36">
        <f>VLOOKUP(H392,'Metales Pesados 2025'!H392:BW865,68,FALSE)</f>
        <v>0</v>
      </c>
      <c r="O392" s="36">
        <f>VLOOKUP(H392,'Metales Pesados 2025'!H392:CJ865,81,FALSE)</f>
        <v>0</v>
      </c>
      <c r="P392" s="60">
        <f>VLOOKUP(H392,'Metales Pesados 2025'!H392:CW865,94,FALSE)</f>
        <v>0</v>
      </c>
    </row>
    <row r="393" spans="1:16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2025'!H393:W866,16,FALSE)</f>
        <v>8</v>
      </c>
      <c r="K393" s="36">
        <f>VLOOKUP(H393,'Metales Pesados 2025'!H393:AJ866,29,FALSE)</f>
        <v>0</v>
      </c>
      <c r="L393" s="60">
        <f>VLOOKUP(H393,'Metales Pesados 2025'!H393:AW866,42,FALSE)</f>
        <v>8</v>
      </c>
      <c r="M393" s="36">
        <f>VLOOKUP(H393,'Metales Pesados 2025'!H393:BJ866,55,FALSE)</f>
        <v>0</v>
      </c>
      <c r="N393" s="36">
        <f>VLOOKUP(H393,'Metales Pesados 2025'!H393:BW866,68,FALSE)</f>
        <v>0</v>
      </c>
      <c r="O393" s="36">
        <f>VLOOKUP(H393,'Metales Pesados 2025'!H393:CJ866,81,FALSE)</f>
        <v>0</v>
      </c>
      <c r="P393" s="60">
        <f>VLOOKUP(H393,'Metales Pesados 2025'!H393:CW866,94,FALSE)</f>
        <v>0</v>
      </c>
    </row>
    <row r="394" spans="1:16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2025'!H394:W867,16,FALSE)</f>
        <v>67</v>
      </c>
      <c r="K394" s="36">
        <f>VLOOKUP(H394,'Metales Pesados 2025'!H394:AJ867,29,FALSE)</f>
        <v>35</v>
      </c>
      <c r="L394" s="60">
        <f>VLOOKUP(H394,'Metales Pesados 2025'!H394:AW867,42,FALSE)</f>
        <v>67</v>
      </c>
      <c r="M394" s="36">
        <f>VLOOKUP(H394,'Metales Pesados 2025'!H394:BJ867,55,FALSE)</f>
        <v>0</v>
      </c>
      <c r="N394" s="36">
        <f>VLOOKUP(H394,'Metales Pesados 2025'!H394:BW867,68,FALSE)</f>
        <v>0</v>
      </c>
      <c r="O394" s="36">
        <f>VLOOKUP(H394,'Metales Pesados 2025'!H394:CJ867,81,FALSE)</f>
        <v>0</v>
      </c>
      <c r="P394" s="60">
        <f>VLOOKUP(H394,'Metales Pesados 2025'!H394:CW867,94,FALSE)</f>
        <v>0</v>
      </c>
    </row>
    <row r="395" spans="1:16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2025'!H395:W868,16,FALSE)</f>
        <v>12</v>
      </c>
      <c r="K395" s="36">
        <f>VLOOKUP(H395,'Metales Pesados 2025'!H395:AJ868,29,FALSE)</f>
        <v>0</v>
      </c>
      <c r="L395" s="60">
        <f>VLOOKUP(H395,'Metales Pesados 2025'!H395:AW868,42,FALSE)</f>
        <v>12</v>
      </c>
      <c r="M395" s="36">
        <f>VLOOKUP(H395,'Metales Pesados 2025'!H395:BJ868,55,FALSE)</f>
        <v>0</v>
      </c>
      <c r="N395" s="36">
        <f>VLOOKUP(H395,'Metales Pesados 2025'!H395:BW868,68,FALSE)</f>
        <v>0</v>
      </c>
      <c r="O395" s="36">
        <f>VLOOKUP(H395,'Metales Pesados 2025'!H395:CJ868,81,FALSE)</f>
        <v>0</v>
      </c>
      <c r="P395" s="60">
        <f>VLOOKUP(H395,'Metales Pesados 2025'!H395:CW868,94,FALSE)</f>
        <v>0</v>
      </c>
    </row>
    <row r="396" spans="1:16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2025'!H396:W869,16,FALSE)</f>
        <v>0</v>
      </c>
      <c r="K396" s="36">
        <f>VLOOKUP(H396,'Metales Pesados 2025'!H396:AJ869,29,FALSE)</f>
        <v>0</v>
      </c>
      <c r="L396" s="60">
        <f>VLOOKUP(H396,'Metales Pesados 2025'!H396:AW869,42,FALSE)</f>
        <v>0</v>
      </c>
      <c r="M396" s="36">
        <f>VLOOKUP(H396,'Metales Pesados 2025'!H396:BJ869,55,FALSE)</f>
        <v>0</v>
      </c>
      <c r="N396" s="36">
        <f>VLOOKUP(H396,'Metales Pesados 2025'!H396:BW869,68,FALSE)</f>
        <v>0</v>
      </c>
      <c r="O396" s="36">
        <f>VLOOKUP(H396,'Metales Pesados 2025'!H396:CJ869,81,FALSE)</f>
        <v>0</v>
      </c>
      <c r="P396" s="60">
        <f>VLOOKUP(H396,'Metales Pesados 2025'!H396:CW869,94,FALSE)</f>
        <v>0</v>
      </c>
    </row>
    <row r="397" spans="1:16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2025'!H397:W870,16,FALSE)</f>
        <v>31</v>
      </c>
      <c r="K397" s="36">
        <f>VLOOKUP(H397,'Metales Pesados 2025'!H397:AJ870,29,FALSE)</f>
        <v>0</v>
      </c>
      <c r="L397" s="60">
        <f>VLOOKUP(H397,'Metales Pesados 2025'!H397:AW870,42,FALSE)</f>
        <v>24</v>
      </c>
      <c r="M397" s="36">
        <f>VLOOKUP(H397,'Metales Pesados 2025'!H397:BJ870,55,FALSE)</f>
        <v>0</v>
      </c>
      <c r="N397" s="36">
        <f>VLOOKUP(H397,'Metales Pesados 2025'!H397:BW870,68,FALSE)</f>
        <v>0</v>
      </c>
      <c r="O397" s="36">
        <f>VLOOKUP(H397,'Metales Pesados 2025'!H397:CJ870,81,FALSE)</f>
        <v>0</v>
      </c>
      <c r="P397" s="60">
        <f>VLOOKUP(H397,'Metales Pesados 2025'!H397:CW870,94,FALSE)</f>
        <v>0</v>
      </c>
    </row>
    <row r="398" spans="1:16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2025'!H398:W871,16,FALSE)</f>
        <v>109</v>
      </c>
      <c r="K398" s="36">
        <f>VLOOKUP(H398,'Metales Pesados 2025'!H398:AJ871,29,FALSE)</f>
        <v>0</v>
      </c>
      <c r="L398" s="60">
        <f>VLOOKUP(H398,'Metales Pesados 2025'!H398:AW871,42,FALSE)</f>
        <v>107</v>
      </c>
      <c r="M398" s="36">
        <f>VLOOKUP(H398,'Metales Pesados 2025'!H398:BJ871,55,FALSE)</f>
        <v>0</v>
      </c>
      <c r="N398" s="36">
        <f>VLOOKUP(H398,'Metales Pesados 2025'!H398:BW871,68,FALSE)</f>
        <v>0</v>
      </c>
      <c r="O398" s="36">
        <f>VLOOKUP(H398,'Metales Pesados 2025'!H398:CJ871,81,FALSE)</f>
        <v>0</v>
      </c>
      <c r="P398" s="60">
        <f>VLOOKUP(H398,'Metales Pesados 2025'!H398:CW871,94,FALSE)</f>
        <v>0</v>
      </c>
    </row>
    <row r="399" spans="1:16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2025'!H399:W872,16,FALSE)</f>
        <v>69</v>
      </c>
      <c r="K399" s="36">
        <f>VLOOKUP(H399,'Metales Pesados 2025'!H399:AJ872,29,FALSE)</f>
        <v>0</v>
      </c>
      <c r="L399" s="60">
        <f>VLOOKUP(H399,'Metales Pesados 2025'!H399:AW872,42,FALSE)</f>
        <v>67</v>
      </c>
      <c r="M399" s="36">
        <f>VLOOKUP(H399,'Metales Pesados 2025'!H399:BJ872,55,FALSE)</f>
        <v>0</v>
      </c>
      <c r="N399" s="36">
        <f>VLOOKUP(H399,'Metales Pesados 2025'!H399:BW872,68,FALSE)</f>
        <v>0</v>
      </c>
      <c r="O399" s="36">
        <f>VLOOKUP(H399,'Metales Pesados 2025'!H399:CJ872,81,FALSE)</f>
        <v>0</v>
      </c>
      <c r="P399" s="60">
        <f>VLOOKUP(H399,'Metales Pesados 2025'!H399:CW872,94,FALSE)</f>
        <v>0</v>
      </c>
    </row>
    <row r="400" spans="1:16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2025'!H400:W873,16,FALSE)</f>
        <v>410</v>
      </c>
      <c r="K400" s="36">
        <f>VLOOKUP(H400,'Metales Pesados 2025'!H400:AJ873,29,FALSE)</f>
        <v>41</v>
      </c>
      <c r="L400" s="60">
        <f>VLOOKUP(H400,'Metales Pesados 2025'!H400:AW873,42,FALSE)</f>
        <v>352</v>
      </c>
      <c r="M400" s="36">
        <f>VLOOKUP(H400,'Metales Pesados 2025'!H400:BJ873,55,FALSE)</f>
        <v>0</v>
      </c>
      <c r="N400" s="36">
        <f>VLOOKUP(H400,'Metales Pesados 2025'!H400:BW873,68,FALSE)</f>
        <v>0</v>
      </c>
      <c r="O400" s="36">
        <f>VLOOKUP(H400,'Metales Pesados 2025'!H400:CJ873,81,FALSE)</f>
        <v>0</v>
      </c>
      <c r="P400" s="60">
        <f>VLOOKUP(H400,'Metales Pesados 2025'!H400:CW873,94,FALSE)</f>
        <v>0</v>
      </c>
    </row>
    <row r="401" spans="1:16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2025'!H401:W874,16,FALSE)</f>
        <v>373</v>
      </c>
      <c r="K401" s="36">
        <f>VLOOKUP(H401,'Metales Pesados 2025'!H401:AJ874,29,FALSE)</f>
        <v>44</v>
      </c>
      <c r="L401" s="60">
        <f>VLOOKUP(H401,'Metales Pesados 2025'!H401:AW874,42,FALSE)</f>
        <v>298</v>
      </c>
      <c r="M401" s="36">
        <f>VLOOKUP(H401,'Metales Pesados 2025'!H401:BJ874,55,FALSE)</f>
        <v>0</v>
      </c>
      <c r="N401" s="36">
        <f>VLOOKUP(H401,'Metales Pesados 2025'!H401:BW874,68,FALSE)</f>
        <v>0</v>
      </c>
      <c r="O401" s="36">
        <f>VLOOKUP(H401,'Metales Pesados 2025'!H401:CJ874,81,FALSE)</f>
        <v>0</v>
      </c>
      <c r="P401" s="60">
        <f>VLOOKUP(H401,'Metales Pesados 2025'!H401:CW874,94,FALSE)</f>
        <v>0</v>
      </c>
    </row>
    <row r="402" spans="1:16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2025'!H402:W875,16,FALSE)</f>
        <v>43</v>
      </c>
      <c r="K402" s="36">
        <f>VLOOKUP(H402,'Metales Pesados 2025'!H402:AJ875,29,FALSE)</f>
        <v>13</v>
      </c>
      <c r="L402" s="60">
        <f>VLOOKUP(H402,'Metales Pesados 2025'!H402:AW875,42,FALSE)</f>
        <v>35</v>
      </c>
      <c r="M402" s="36">
        <f>VLOOKUP(H402,'Metales Pesados 2025'!H402:BJ875,55,FALSE)</f>
        <v>0</v>
      </c>
      <c r="N402" s="36">
        <f>VLOOKUP(H402,'Metales Pesados 2025'!H402:BW875,68,FALSE)</f>
        <v>0</v>
      </c>
      <c r="O402" s="36">
        <f>VLOOKUP(H402,'Metales Pesados 2025'!H402:CJ875,81,FALSE)</f>
        <v>0</v>
      </c>
      <c r="P402" s="60">
        <f>VLOOKUP(H402,'Metales Pesados 2025'!H402:CW875,94,FALSE)</f>
        <v>0</v>
      </c>
    </row>
    <row r="403" spans="1:16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2025'!H403:W876,16,FALSE)</f>
        <v>2</v>
      </c>
      <c r="K403" s="36">
        <f>VLOOKUP(H403,'Metales Pesados 2025'!H403:AJ876,29,FALSE)</f>
        <v>0</v>
      </c>
      <c r="L403" s="60">
        <f>VLOOKUP(H403,'Metales Pesados 2025'!H403:AW876,42,FALSE)</f>
        <v>1</v>
      </c>
      <c r="M403" s="36">
        <f>VLOOKUP(H403,'Metales Pesados 2025'!H403:BJ876,55,FALSE)</f>
        <v>0</v>
      </c>
      <c r="N403" s="36">
        <f>VLOOKUP(H403,'Metales Pesados 2025'!H403:BW876,68,FALSE)</f>
        <v>0</v>
      </c>
      <c r="O403" s="36">
        <f>VLOOKUP(H403,'Metales Pesados 2025'!H403:CJ876,81,FALSE)</f>
        <v>0</v>
      </c>
      <c r="P403" s="60">
        <f>VLOOKUP(H403,'Metales Pesados 2025'!H403:CW876,94,FALSE)</f>
        <v>0</v>
      </c>
    </row>
    <row r="404" spans="1:16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2025'!H404:W877,16,FALSE)</f>
        <v>102</v>
      </c>
      <c r="K404" s="36">
        <f>VLOOKUP(H404,'Metales Pesados 2025'!H404:AJ877,29,FALSE)</f>
        <v>12</v>
      </c>
      <c r="L404" s="60">
        <f>VLOOKUP(H404,'Metales Pesados 2025'!H404:AW877,42,FALSE)</f>
        <v>84</v>
      </c>
      <c r="M404" s="36">
        <f>VLOOKUP(H404,'Metales Pesados 2025'!H404:BJ877,55,FALSE)</f>
        <v>0</v>
      </c>
      <c r="N404" s="36">
        <f>VLOOKUP(H404,'Metales Pesados 2025'!H404:BW877,68,FALSE)</f>
        <v>0</v>
      </c>
      <c r="O404" s="36">
        <f>VLOOKUP(H404,'Metales Pesados 2025'!H404:CJ877,81,FALSE)</f>
        <v>0</v>
      </c>
      <c r="P404" s="60">
        <f>VLOOKUP(H404,'Metales Pesados 2025'!H404:CW877,94,FALSE)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2025'!H405:W878,16,FALSE)</f>
        <v>158</v>
      </c>
      <c r="K405" s="36">
        <f>VLOOKUP(H405,'Metales Pesados 2025'!H405:AJ878,29,FALSE)</f>
        <v>0</v>
      </c>
      <c r="L405" s="60">
        <f>VLOOKUP(H405,'Metales Pesados 2025'!H405:AW878,42,FALSE)</f>
        <v>157</v>
      </c>
      <c r="M405" s="36">
        <f>VLOOKUP(H405,'Metales Pesados 2025'!H405:BJ878,55,FALSE)</f>
        <v>0</v>
      </c>
      <c r="N405" s="36">
        <f>VLOOKUP(H405,'Metales Pesados 2025'!H405:BW878,68,FALSE)</f>
        <v>0</v>
      </c>
      <c r="O405" s="36">
        <f>VLOOKUP(H405,'Metales Pesados 2025'!H405:CJ878,81,FALSE)</f>
        <v>0</v>
      </c>
      <c r="P405" s="60">
        <f>VLOOKUP(H405,'Metales Pesados 2025'!H405:CW878,94,FALSE)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2025'!H406:W879,16,FALSE)</f>
        <v>0</v>
      </c>
      <c r="K406" s="36">
        <f>VLOOKUP(H406,'Metales Pesados 2025'!H406:AJ879,29,FALSE)</f>
        <v>0</v>
      </c>
      <c r="L406" s="60">
        <f>VLOOKUP(H406,'Metales Pesados 2025'!H406:AW879,42,FALSE)</f>
        <v>0</v>
      </c>
      <c r="M406" s="36">
        <f>VLOOKUP(H406,'Metales Pesados 2025'!H406:BJ879,55,FALSE)</f>
        <v>0</v>
      </c>
      <c r="N406" s="36">
        <f>VLOOKUP(H406,'Metales Pesados 2025'!H406:BW879,68,FALSE)</f>
        <v>0</v>
      </c>
      <c r="O406" s="36">
        <f>VLOOKUP(H406,'Metales Pesados 2025'!H406:CJ879,81,FALSE)</f>
        <v>0</v>
      </c>
      <c r="P406" s="60">
        <f>VLOOKUP(H406,'Metales Pesados 2025'!H406:CW879,94,FALSE)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2025'!H407:W880,16,FALSE)</f>
        <v>40</v>
      </c>
      <c r="K407" s="36">
        <f>VLOOKUP(H407,'Metales Pesados 2025'!H407:AJ880,29,FALSE)</f>
        <v>0</v>
      </c>
      <c r="L407" s="60">
        <f>VLOOKUP(H407,'Metales Pesados 2025'!H407:AW880,42,FALSE)</f>
        <v>37</v>
      </c>
      <c r="M407" s="36">
        <f>VLOOKUP(H407,'Metales Pesados 2025'!H407:BJ880,55,FALSE)</f>
        <v>0</v>
      </c>
      <c r="N407" s="36">
        <f>VLOOKUP(H407,'Metales Pesados 2025'!H407:BW880,68,FALSE)</f>
        <v>0</v>
      </c>
      <c r="O407" s="36">
        <f>VLOOKUP(H407,'Metales Pesados 2025'!H407:CJ880,81,FALSE)</f>
        <v>0</v>
      </c>
      <c r="P407" s="60">
        <f>VLOOKUP(H407,'Metales Pesados 2025'!H407:CW880,94,FALSE)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2025'!H408:W881,16,FALSE)</f>
        <v>50</v>
      </c>
      <c r="K408" s="36">
        <f>VLOOKUP(H408,'Metales Pesados 2025'!H408:AJ881,29,FALSE)</f>
        <v>0</v>
      </c>
      <c r="L408" s="60">
        <f>VLOOKUP(H408,'Metales Pesados 2025'!H408:AW881,42,FALSE)</f>
        <v>47</v>
      </c>
      <c r="M408" s="36">
        <f>VLOOKUP(H408,'Metales Pesados 2025'!H408:BJ881,55,FALSE)</f>
        <v>0</v>
      </c>
      <c r="N408" s="36">
        <f>VLOOKUP(H408,'Metales Pesados 2025'!H408:BW881,68,FALSE)</f>
        <v>0</v>
      </c>
      <c r="O408" s="36">
        <f>VLOOKUP(H408,'Metales Pesados 2025'!H408:CJ881,81,FALSE)</f>
        <v>0</v>
      </c>
      <c r="P408" s="60">
        <f>VLOOKUP(H408,'Metales Pesados 2025'!H408:CW881,94,FALSE)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2025'!H409:W882,16,FALSE)</f>
        <v>17</v>
      </c>
      <c r="K409" s="36">
        <f>VLOOKUP(H409,'Metales Pesados 2025'!H409:AJ882,29,FALSE)</f>
        <v>0</v>
      </c>
      <c r="L409" s="60">
        <f>VLOOKUP(H409,'Metales Pesados 2025'!H409:AW882,42,FALSE)</f>
        <v>17</v>
      </c>
      <c r="M409" s="36">
        <f>VLOOKUP(H409,'Metales Pesados 2025'!H409:BJ882,55,FALSE)</f>
        <v>0</v>
      </c>
      <c r="N409" s="36">
        <f>VLOOKUP(H409,'Metales Pesados 2025'!H409:BW882,68,FALSE)</f>
        <v>0</v>
      </c>
      <c r="O409" s="36">
        <f>VLOOKUP(H409,'Metales Pesados 2025'!H409:CJ882,81,FALSE)</f>
        <v>0</v>
      </c>
      <c r="P409" s="60">
        <f>VLOOKUP(H409,'Metales Pesados 2025'!H409:CW882,94,FALSE)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2025'!H410:W883,16,FALSE)</f>
        <v>7</v>
      </c>
      <c r="K410" s="36">
        <f>VLOOKUP(H410,'Metales Pesados 2025'!H410:AJ883,29,FALSE)</f>
        <v>0</v>
      </c>
      <c r="L410" s="60">
        <f>VLOOKUP(H410,'Metales Pesados 2025'!H410:AW883,42,FALSE)</f>
        <v>7</v>
      </c>
      <c r="M410" s="36">
        <f>VLOOKUP(H410,'Metales Pesados 2025'!H410:BJ883,55,FALSE)</f>
        <v>0</v>
      </c>
      <c r="N410" s="36">
        <f>VLOOKUP(H410,'Metales Pesados 2025'!H410:BW883,68,FALSE)</f>
        <v>0</v>
      </c>
      <c r="O410" s="36">
        <f>VLOOKUP(H410,'Metales Pesados 2025'!H410:CJ883,81,FALSE)</f>
        <v>0</v>
      </c>
      <c r="P410" s="60">
        <f>VLOOKUP(H410,'Metales Pesados 2025'!H410:CW883,94,FALSE)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2025'!H411:W884,16,FALSE)</f>
        <v>41</v>
      </c>
      <c r="K411" s="36">
        <f>VLOOKUP(H411,'Metales Pesados 2025'!H411:AJ884,29,FALSE)</f>
        <v>12</v>
      </c>
      <c r="L411" s="60">
        <f>VLOOKUP(H411,'Metales Pesados 2025'!H411:AW884,42,FALSE)</f>
        <v>41</v>
      </c>
      <c r="M411" s="36">
        <f>VLOOKUP(H411,'Metales Pesados 2025'!H411:BJ884,55,FALSE)</f>
        <v>0</v>
      </c>
      <c r="N411" s="36">
        <f>VLOOKUP(H411,'Metales Pesados 2025'!H411:BW884,68,FALSE)</f>
        <v>0</v>
      </c>
      <c r="O411" s="36">
        <f>VLOOKUP(H411,'Metales Pesados 2025'!H411:CJ884,81,FALSE)</f>
        <v>0</v>
      </c>
      <c r="P411" s="60">
        <f>VLOOKUP(H411,'Metales Pesados 2025'!H411:CW884,94,FALSE)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2025'!H412:W885,16,FALSE)</f>
        <v>0</v>
      </c>
      <c r="K412" s="36">
        <f>VLOOKUP(H412,'Metales Pesados 2025'!H412:AJ885,29,FALSE)</f>
        <v>0</v>
      </c>
      <c r="L412" s="60">
        <f>VLOOKUP(H412,'Metales Pesados 2025'!H412:AW885,42,FALSE)</f>
        <v>0</v>
      </c>
      <c r="M412" s="36">
        <f>VLOOKUP(H412,'Metales Pesados 2025'!H412:BJ885,55,FALSE)</f>
        <v>0</v>
      </c>
      <c r="N412" s="36">
        <f>VLOOKUP(H412,'Metales Pesados 2025'!H412:BW885,68,FALSE)</f>
        <v>0</v>
      </c>
      <c r="O412" s="36">
        <f>VLOOKUP(H412,'Metales Pesados 2025'!H412:CJ885,81,FALSE)</f>
        <v>0</v>
      </c>
      <c r="P412" s="60">
        <f>VLOOKUP(H412,'Metales Pesados 2025'!H412:CW885,94,FALSE)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2025'!H413:W886,16,FALSE)</f>
        <v>0</v>
      </c>
      <c r="K413" s="36">
        <f>VLOOKUP(H413,'Metales Pesados 2025'!H413:AJ886,29,FALSE)</f>
        <v>0</v>
      </c>
      <c r="L413" s="60">
        <f>VLOOKUP(H413,'Metales Pesados 2025'!H413:AW886,42,FALSE)</f>
        <v>0</v>
      </c>
      <c r="M413" s="36">
        <f>VLOOKUP(H413,'Metales Pesados 2025'!H413:BJ886,55,FALSE)</f>
        <v>0</v>
      </c>
      <c r="N413" s="36">
        <f>VLOOKUP(H413,'Metales Pesados 2025'!H413:BW886,68,FALSE)</f>
        <v>0</v>
      </c>
      <c r="O413" s="36">
        <f>VLOOKUP(H413,'Metales Pesados 2025'!H413:CJ886,81,FALSE)</f>
        <v>0</v>
      </c>
      <c r="P413" s="60">
        <f>VLOOKUP(H413,'Metales Pesados 2025'!H413:CW886,94,FALSE)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2025'!H414:W887,16,FALSE)</f>
        <v>0</v>
      </c>
      <c r="K414" s="36">
        <f>VLOOKUP(H414,'Metales Pesados 2025'!H414:AJ887,29,FALSE)</f>
        <v>0</v>
      </c>
      <c r="L414" s="60">
        <f>VLOOKUP(H414,'Metales Pesados 2025'!H414:AW887,42,FALSE)</f>
        <v>0</v>
      </c>
      <c r="M414" s="36">
        <f>VLOOKUP(H414,'Metales Pesados 2025'!H414:BJ887,55,FALSE)</f>
        <v>0</v>
      </c>
      <c r="N414" s="36">
        <f>VLOOKUP(H414,'Metales Pesados 2025'!H414:BW887,68,FALSE)</f>
        <v>0</v>
      </c>
      <c r="O414" s="36">
        <f>VLOOKUP(H414,'Metales Pesados 2025'!H414:CJ887,81,FALSE)</f>
        <v>0</v>
      </c>
      <c r="P414" s="60">
        <f>VLOOKUP(H414,'Metales Pesados 2025'!H414:CW887,94,FALSE)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2025'!H415:W888,16,FALSE)</f>
        <v>0</v>
      </c>
      <c r="K415" s="36">
        <f>VLOOKUP(H415,'Metales Pesados 2025'!H415:AJ888,29,FALSE)</f>
        <v>0</v>
      </c>
      <c r="L415" s="60">
        <f>VLOOKUP(H415,'Metales Pesados 2025'!H415:AW888,42,FALSE)</f>
        <v>0</v>
      </c>
      <c r="M415" s="36">
        <f>VLOOKUP(H415,'Metales Pesados 2025'!H415:BJ888,55,FALSE)</f>
        <v>0</v>
      </c>
      <c r="N415" s="36">
        <f>VLOOKUP(H415,'Metales Pesados 2025'!H415:BW888,68,FALSE)</f>
        <v>0</v>
      </c>
      <c r="O415" s="36">
        <f>VLOOKUP(H415,'Metales Pesados 2025'!H415:CJ888,81,FALSE)</f>
        <v>0</v>
      </c>
      <c r="P415" s="60">
        <f>VLOOKUP(H415,'Metales Pesados 2025'!H415:CW888,94,FALSE)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2025'!H416:W889,16,FALSE)</f>
        <v>0</v>
      </c>
      <c r="K416" s="36">
        <f>VLOOKUP(H416,'Metales Pesados 2025'!H416:AJ889,29,FALSE)</f>
        <v>0</v>
      </c>
      <c r="L416" s="60">
        <f>VLOOKUP(H416,'Metales Pesados 2025'!H416:AW889,42,FALSE)</f>
        <v>0</v>
      </c>
      <c r="M416" s="36">
        <f>VLOOKUP(H416,'Metales Pesados 2025'!H416:BJ889,55,FALSE)</f>
        <v>0</v>
      </c>
      <c r="N416" s="36">
        <f>VLOOKUP(H416,'Metales Pesados 2025'!H416:BW889,68,FALSE)</f>
        <v>0</v>
      </c>
      <c r="O416" s="36">
        <f>VLOOKUP(H416,'Metales Pesados 2025'!H416:CJ889,81,FALSE)</f>
        <v>0</v>
      </c>
      <c r="P416" s="60">
        <f>VLOOKUP(H416,'Metales Pesados 2025'!H416:CW889,94,FALSE)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2025'!H417:W890,16,FALSE)</f>
        <v>9</v>
      </c>
      <c r="K417" s="36">
        <f>VLOOKUP(H417,'Metales Pesados 2025'!H417:AJ890,29,FALSE)</f>
        <v>0</v>
      </c>
      <c r="L417" s="60">
        <f>VLOOKUP(H417,'Metales Pesados 2025'!H417:AW890,42,FALSE)</f>
        <v>9</v>
      </c>
      <c r="M417" s="36">
        <f>VLOOKUP(H417,'Metales Pesados 2025'!H417:BJ890,55,FALSE)</f>
        <v>0</v>
      </c>
      <c r="N417" s="36">
        <f>VLOOKUP(H417,'Metales Pesados 2025'!H417:BW890,68,FALSE)</f>
        <v>0</v>
      </c>
      <c r="O417" s="36">
        <f>VLOOKUP(H417,'Metales Pesados 2025'!H417:CJ890,81,FALSE)</f>
        <v>0</v>
      </c>
      <c r="P417" s="60">
        <f>VLOOKUP(H417,'Metales Pesados 2025'!H417:CW890,94,FALSE)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2025'!H418:W891,16,FALSE)</f>
        <v>0</v>
      </c>
      <c r="K418" s="36">
        <f>VLOOKUP(H418,'Metales Pesados 2025'!H418:AJ891,29,FALSE)</f>
        <v>0</v>
      </c>
      <c r="L418" s="60">
        <f>VLOOKUP(H418,'Metales Pesados 2025'!H418:AW891,42,FALSE)</f>
        <v>0</v>
      </c>
      <c r="M418" s="36">
        <f>VLOOKUP(H418,'Metales Pesados 2025'!H418:BJ891,55,FALSE)</f>
        <v>0</v>
      </c>
      <c r="N418" s="36">
        <f>VLOOKUP(H418,'Metales Pesados 2025'!H418:BW891,68,FALSE)</f>
        <v>0</v>
      </c>
      <c r="O418" s="36">
        <f>VLOOKUP(H418,'Metales Pesados 2025'!H418:CJ891,81,FALSE)</f>
        <v>0</v>
      </c>
      <c r="P418" s="60">
        <f>VLOOKUP(H418,'Metales Pesados 2025'!H418:CW891,94,FALSE)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2025'!H419:W892,16,FALSE)</f>
        <v>0</v>
      </c>
      <c r="K419" s="36">
        <f>VLOOKUP(H419,'Metales Pesados 2025'!H419:AJ892,29,FALSE)</f>
        <v>0</v>
      </c>
      <c r="L419" s="60">
        <f>VLOOKUP(H419,'Metales Pesados 2025'!H419:AW892,42,FALSE)</f>
        <v>0</v>
      </c>
      <c r="M419" s="36">
        <f>VLOOKUP(H419,'Metales Pesados 2025'!H419:BJ892,55,FALSE)</f>
        <v>0</v>
      </c>
      <c r="N419" s="36">
        <f>VLOOKUP(H419,'Metales Pesados 2025'!H419:BW892,68,FALSE)</f>
        <v>0</v>
      </c>
      <c r="O419" s="36">
        <f>VLOOKUP(H419,'Metales Pesados 2025'!H419:CJ892,81,FALSE)</f>
        <v>0</v>
      </c>
      <c r="P419" s="60">
        <f>VLOOKUP(H419,'Metales Pesados 2025'!H419:CW892,94,FALSE)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2025'!H420:W893,16,FALSE)</f>
        <v>9</v>
      </c>
      <c r="K420" s="36">
        <f>VLOOKUP(H420,'Metales Pesados 2025'!H420:AJ893,29,FALSE)</f>
        <v>0</v>
      </c>
      <c r="L420" s="60">
        <f>VLOOKUP(H420,'Metales Pesados 2025'!H420:AW893,42,FALSE)</f>
        <v>7</v>
      </c>
      <c r="M420" s="36">
        <f>VLOOKUP(H420,'Metales Pesados 2025'!H420:BJ893,55,FALSE)</f>
        <v>0</v>
      </c>
      <c r="N420" s="36">
        <f>VLOOKUP(H420,'Metales Pesados 2025'!H420:BW893,68,FALSE)</f>
        <v>0</v>
      </c>
      <c r="O420" s="36">
        <f>VLOOKUP(H420,'Metales Pesados 2025'!H420:CJ893,81,FALSE)</f>
        <v>0</v>
      </c>
      <c r="P420" s="60">
        <f>VLOOKUP(H420,'Metales Pesados 2025'!H420:CW893,94,FALSE)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2025'!H421:W894,16,FALSE)</f>
        <v>0</v>
      </c>
      <c r="K421" s="36">
        <f>VLOOKUP(H421,'Metales Pesados 2025'!H421:AJ894,29,FALSE)</f>
        <v>0</v>
      </c>
      <c r="L421" s="60">
        <f>VLOOKUP(H421,'Metales Pesados 2025'!H421:AW894,42,FALSE)</f>
        <v>0</v>
      </c>
      <c r="M421" s="36">
        <f>VLOOKUP(H421,'Metales Pesados 2025'!H421:BJ894,55,FALSE)</f>
        <v>0</v>
      </c>
      <c r="N421" s="36">
        <f>VLOOKUP(H421,'Metales Pesados 2025'!H421:BW894,68,FALSE)</f>
        <v>0</v>
      </c>
      <c r="O421" s="36">
        <f>VLOOKUP(H421,'Metales Pesados 2025'!H421:CJ894,81,FALSE)</f>
        <v>0</v>
      </c>
      <c r="P421" s="60">
        <f>VLOOKUP(H421,'Metales Pesados 2025'!H421:CW894,94,FALSE)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2025'!H422:W895,16,FALSE)</f>
        <v>16</v>
      </c>
      <c r="K422" s="36">
        <f>VLOOKUP(H422,'Metales Pesados 2025'!H422:AJ895,29,FALSE)</f>
        <v>0</v>
      </c>
      <c r="L422" s="60">
        <f>VLOOKUP(H422,'Metales Pesados 2025'!H422:AW895,42,FALSE)</f>
        <v>13</v>
      </c>
      <c r="M422" s="36">
        <f>VLOOKUP(H422,'Metales Pesados 2025'!H422:BJ895,55,FALSE)</f>
        <v>0</v>
      </c>
      <c r="N422" s="36">
        <f>VLOOKUP(H422,'Metales Pesados 2025'!H422:BW895,68,FALSE)</f>
        <v>0</v>
      </c>
      <c r="O422" s="36">
        <f>VLOOKUP(H422,'Metales Pesados 2025'!H422:CJ895,81,FALSE)</f>
        <v>0</v>
      </c>
      <c r="P422" s="60">
        <f>VLOOKUP(H422,'Metales Pesados 2025'!H422:CW895,94,FALSE)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2025'!H423:W896,16,FALSE)</f>
        <v>0</v>
      </c>
      <c r="K423" s="36">
        <f>VLOOKUP(H423,'Metales Pesados 2025'!H423:AJ896,29,FALSE)</f>
        <v>0</v>
      </c>
      <c r="L423" s="60">
        <f>VLOOKUP(H423,'Metales Pesados 2025'!H423:AW896,42,FALSE)</f>
        <v>0</v>
      </c>
      <c r="M423" s="36">
        <f>VLOOKUP(H423,'Metales Pesados 2025'!H423:BJ896,55,FALSE)</f>
        <v>0</v>
      </c>
      <c r="N423" s="36">
        <f>VLOOKUP(H423,'Metales Pesados 2025'!H423:BW896,68,FALSE)</f>
        <v>0</v>
      </c>
      <c r="O423" s="36">
        <f>VLOOKUP(H423,'Metales Pesados 2025'!H423:CJ896,81,FALSE)</f>
        <v>0</v>
      </c>
      <c r="P423" s="60">
        <f>VLOOKUP(H423,'Metales Pesados 2025'!H423:CW896,94,FALSE)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2025'!H424:W897,16,FALSE)</f>
        <v>0</v>
      </c>
      <c r="K424" s="36">
        <f>VLOOKUP(H424,'Metales Pesados 2025'!H424:AJ897,29,FALSE)</f>
        <v>0</v>
      </c>
      <c r="L424" s="60">
        <f>VLOOKUP(H424,'Metales Pesados 2025'!H424:AW897,42,FALSE)</f>
        <v>0</v>
      </c>
      <c r="M424" s="36">
        <f>VLOOKUP(H424,'Metales Pesados 2025'!H424:BJ897,55,FALSE)</f>
        <v>0</v>
      </c>
      <c r="N424" s="36">
        <f>VLOOKUP(H424,'Metales Pesados 2025'!H424:BW897,68,FALSE)</f>
        <v>0</v>
      </c>
      <c r="O424" s="36">
        <f>VLOOKUP(H424,'Metales Pesados 2025'!H424:CJ897,81,FALSE)</f>
        <v>0</v>
      </c>
      <c r="P424" s="60">
        <f>VLOOKUP(H424,'Metales Pesados 2025'!H424:CW897,94,FALSE)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2025'!H425:W898,16,FALSE)</f>
        <v>0</v>
      </c>
      <c r="K425" s="36">
        <f>VLOOKUP(H425,'Metales Pesados 2025'!H425:AJ898,29,FALSE)</f>
        <v>0</v>
      </c>
      <c r="L425" s="60">
        <f>VLOOKUP(H425,'Metales Pesados 2025'!H425:AW898,42,FALSE)</f>
        <v>0</v>
      </c>
      <c r="M425" s="36">
        <f>VLOOKUP(H425,'Metales Pesados 2025'!H425:BJ898,55,FALSE)</f>
        <v>0</v>
      </c>
      <c r="N425" s="36">
        <f>VLOOKUP(H425,'Metales Pesados 2025'!H425:BW898,68,FALSE)</f>
        <v>0</v>
      </c>
      <c r="O425" s="36">
        <f>VLOOKUP(H425,'Metales Pesados 2025'!H425:CJ898,81,FALSE)</f>
        <v>0</v>
      </c>
      <c r="P425" s="60">
        <f>VLOOKUP(H425,'Metales Pesados 2025'!H425:CW898,94,FALSE)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2025'!H426:W899,16,FALSE)</f>
        <v>0</v>
      </c>
      <c r="K426" s="36">
        <f>VLOOKUP(H426,'Metales Pesados 2025'!H426:AJ899,29,FALSE)</f>
        <v>0</v>
      </c>
      <c r="L426" s="60">
        <f>VLOOKUP(H426,'Metales Pesados 2025'!H426:AW899,42,FALSE)</f>
        <v>0</v>
      </c>
      <c r="M426" s="36">
        <f>VLOOKUP(H426,'Metales Pesados 2025'!H426:BJ899,55,FALSE)</f>
        <v>0</v>
      </c>
      <c r="N426" s="36">
        <f>VLOOKUP(H426,'Metales Pesados 2025'!H426:BW899,68,FALSE)</f>
        <v>0</v>
      </c>
      <c r="O426" s="36">
        <f>VLOOKUP(H426,'Metales Pesados 2025'!H426:CJ899,81,FALSE)</f>
        <v>0</v>
      </c>
      <c r="P426" s="60">
        <f>VLOOKUP(H426,'Metales Pesados 2025'!H426:CW899,94,FALSE)</f>
        <v>0</v>
      </c>
    </row>
    <row r="427" spans="1:16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2025'!H427:W900,16,FALSE)</f>
        <v>0</v>
      </c>
      <c r="K427" s="36">
        <f>VLOOKUP(H427,'Metales Pesados 2025'!H427:AJ900,29,FALSE)</f>
        <v>0</v>
      </c>
      <c r="L427" s="60">
        <f>VLOOKUP(H427,'Metales Pesados 2025'!H427:AW900,42,FALSE)</f>
        <v>0</v>
      </c>
      <c r="M427" s="36">
        <f>VLOOKUP(H427,'Metales Pesados 2025'!H427:BJ900,55,FALSE)</f>
        <v>0</v>
      </c>
      <c r="N427" s="36">
        <f>VLOOKUP(H427,'Metales Pesados 2025'!H427:BW900,68,FALSE)</f>
        <v>0</v>
      </c>
      <c r="O427" s="36">
        <f>VLOOKUP(H427,'Metales Pesados 2025'!H427:CJ900,81,FALSE)</f>
        <v>0</v>
      </c>
      <c r="P427" s="60">
        <f>VLOOKUP(H427,'Metales Pesados 2025'!H427:CW900,94,FALSE)</f>
        <v>0</v>
      </c>
    </row>
    <row r="428" spans="1:16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2025'!H428:W901,16,FALSE)</f>
        <v>0</v>
      </c>
      <c r="K428" s="36">
        <f>VLOOKUP(H428,'Metales Pesados 2025'!H428:AJ901,29,FALSE)</f>
        <v>0</v>
      </c>
      <c r="L428" s="60">
        <f>VLOOKUP(H428,'Metales Pesados 2025'!H428:AW901,42,FALSE)</f>
        <v>0</v>
      </c>
      <c r="M428" s="36">
        <f>VLOOKUP(H428,'Metales Pesados 2025'!H428:BJ901,55,FALSE)</f>
        <v>0</v>
      </c>
      <c r="N428" s="36">
        <f>VLOOKUP(H428,'Metales Pesados 2025'!H428:BW901,68,FALSE)</f>
        <v>0</v>
      </c>
      <c r="O428" s="36">
        <f>VLOOKUP(H428,'Metales Pesados 2025'!H428:CJ901,81,FALSE)</f>
        <v>0</v>
      </c>
      <c r="P428" s="60">
        <f>VLOOKUP(H428,'Metales Pesados 2025'!H428:CW901,94,FALSE)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2025'!H429:W902,16,FALSE)</f>
        <v>0</v>
      </c>
      <c r="K429" s="36">
        <f>VLOOKUP(H429,'Metales Pesados 2025'!H429:AJ902,29,FALSE)</f>
        <v>0</v>
      </c>
      <c r="L429" s="60">
        <f>VLOOKUP(H429,'Metales Pesados 2025'!H429:AW902,42,FALSE)</f>
        <v>0</v>
      </c>
      <c r="M429" s="36">
        <f>VLOOKUP(H429,'Metales Pesados 2025'!H429:BJ902,55,FALSE)</f>
        <v>0</v>
      </c>
      <c r="N429" s="36">
        <f>VLOOKUP(H429,'Metales Pesados 2025'!H429:BW902,68,FALSE)</f>
        <v>0</v>
      </c>
      <c r="O429" s="36">
        <f>VLOOKUP(H429,'Metales Pesados 2025'!H429:CJ902,81,FALSE)</f>
        <v>0</v>
      </c>
      <c r="P429" s="60">
        <f>VLOOKUP(H429,'Metales Pesados 2025'!H429:CW902,94,FALSE)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2025'!H430:W903,16,FALSE)</f>
        <v>0</v>
      </c>
      <c r="K430" s="36">
        <f>VLOOKUP(H430,'Metales Pesados 2025'!H430:AJ903,29,FALSE)</f>
        <v>0</v>
      </c>
      <c r="L430" s="60">
        <f>VLOOKUP(H430,'Metales Pesados 2025'!H430:AW903,42,FALSE)</f>
        <v>0</v>
      </c>
      <c r="M430" s="36">
        <f>VLOOKUP(H430,'Metales Pesados 2025'!H430:BJ903,55,FALSE)</f>
        <v>0</v>
      </c>
      <c r="N430" s="36">
        <f>VLOOKUP(H430,'Metales Pesados 2025'!H430:BW903,68,FALSE)</f>
        <v>0</v>
      </c>
      <c r="O430" s="36">
        <f>VLOOKUP(H430,'Metales Pesados 2025'!H430:CJ903,81,FALSE)</f>
        <v>0</v>
      </c>
      <c r="P430" s="60">
        <f>VLOOKUP(H430,'Metales Pesados 2025'!H430:CW903,94,FALSE)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2025'!H431:W904,16,FALSE)</f>
        <v>0</v>
      </c>
      <c r="K431" s="36">
        <f>VLOOKUP(H431,'Metales Pesados 2025'!H431:AJ904,29,FALSE)</f>
        <v>0</v>
      </c>
      <c r="L431" s="60">
        <f>VLOOKUP(H431,'Metales Pesados 2025'!H431:AW904,42,FALSE)</f>
        <v>0</v>
      </c>
      <c r="M431" s="36">
        <f>VLOOKUP(H431,'Metales Pesados 2025'!H431:BJ904,55,FALSE)</f>
        <v>0</v>
      </c>
      <c r="N431" s="36">
        <f>VLOOKUP(H431,'Metales Pesados 2025'!H431:BW904,68,FALSE)</f>
        <v>0</v>
      </c>
      <c r="O431" s="36">
        <f>VLOOKUP(H431,'Metales Pesados 2025'!H431:CJ904,81,FALSE)</f>
        <v>0</v>
      </c>
      <c r="P431" s="60">
        <f>VLOOKUP(H431,'Metales Pesados 2025'!H431:CW904,94,FALSE)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2025'!H432:W905,16,FALSE)</f>
        <v>0</v>
      </c>
      <c r="K432" s="36">
        <f>VLOOKUP(H432,'Metales Pesados 2025'!H432:AJ905,29,FALSE)</f>
        <v>0</v>
      </c>
      <c r="L432" s="60">
        <f>VLOOKUP(H432,'Metales Pesados 2025'!H432:AW905,42,FALSE)</f>
        <v>0</v>
      </c>
      <c r="M432" s="36">
        <f>VLOOKUP(H432,'Metales Pesados 2025'!H432:BJ905,55,FALSE)</f>
        <v>0</v>
      </c>
      <c r="N432" s="36">
        <f>VLOOKUP(H432,'Metales Pesados 2025'!H432:BW905,68,FALSE)</f>
        <v>0</v>
      </c>
      <c r="O432" s="36">
        <f>VLOOKUP(H432,'Metales Pesados 2025'!H432:CJ905,81,FALSE)</f>
        <v>0</v>
      </c>
      <c r="P432" s="60">
        <f>VLOOKUP(H432,'Metales Pesados 2025'!H432:CW905,94,FALSE)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2025'!H433:W906,16,FALSE)</f>
        <v>0</v>
      </c>
      <c r="K433" s="36">
        <f>VLOOKUP(H433,'Metales Pesados 2025'!H433:AJ906,29,FALSE)</f>
        <v>0</v>
      </c>
      <c r="L433" s="60">
        <f>VLOOKUP(H433,'Metales Pesados 2025'!H433:AW906,42,FALSE)</f>
        <v>0</v>
      </c>
      <c r="M433" s="36">
        <f>VLOOKUP(H433,'Metales Pesados 2025'!H433:BJ906,55,FALSE)</f>
        <v>0</v>
      </c>
      <c r="N433" s="36">
        <f>VLOOKUP(H433,'Metales Pesados 2025'!H433:BW906,68,FALSE)</f>
        <v>0</v>
      </c>
      <c r="O433" s="36">
        <f>VLOOKUP(H433,'Metales Pesados 2025'!H433:CJ906,81,FALSE)</f>
        <v>0</v>
      </c>
      <c r="P433" s="60">
        <f>VLOOKUP(H433,'Metales Pesados 2025'!H433:CW906,94,FALSE)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2025'!H434:W907,16,FALSE)</f>
        <v>0</v>
      </c>
      <c r="K434" s="36">
        <f>VLOOKUP(H434,'Metales Pesados 2025'!H434:AJ907,29,FALSE)</f>
        <v>0</v>
      </c>
      <c r="L434" s="60">
        <f>VLOOKUP(H434,'Metales Pesados 2025'!H434:AW907,42,FALSE)</f>
        <v>0</v>
      </c>
      <c r="M434" s="36">
        <f>VLOOKUP(H434,'Metales Pesados 2025'!H434:BJ907,55,FALSE)</f>
        <v>0</v>
      </c>
      <c r="N434" s="36">
        <f>VLOOKUP(H434,'Metales Pesados 2025'!H434:BW907,68,FALSE)</f>
        <v>0</v>
      </c>
      <c r="O434" s="36">
        <f>VLOOKUP(H434,'Metales Pesados 2025'!H434:CJ907,81,FALSE)</f>
        <v>0</v>
      </c>
      <c r="P434" s="60">
        <f>VLOOKUP(H434,'Metales Pesados 2025'!H434:CW907,94,FALSE)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2025'!H435:W908,16,FALSE)</f>
        <v>0</v>
      </c>
      <c r="K435" s="36">
        <f>VLOOKUP(H435,'Metales Pesados 2025'!H435:AJ908,29,FALSE)</f>
        <v>0</v>
      </c>
      <c r="L435" s="60">
        <f>VLOOKUP(H435,'Metales Pesados 2025'!H435:AW908,42,FALSE)</f>
        <v>0</v>
      </c>
      <c r="M435" s="36">
        <f>VLOOKUP(H435,'Metales Pesados 2025'!H435:BJ908,55,FALSE)</f>
        <v>0</v>
      </c>
      <c r="N435" s="36">
        <f>VLOOKUP(H435,'Metales Pesados 2025'!H435:BW908,68,FALSE)</f>
        <v>0</v>
      </c>
      <c r="O435" s="36">
        <f>VLOOKUP(H435,'Metales Pesados 2025'!H435:CJ908,81,FALSE)</f>
        <v>0</v>
      </c>
      <c r="P435" s="60">
        <f>VLOOKUP(H435,'Metales Pesados 2025'!H435:CW908,94,FALSE)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2025'!H436:W909,16,FALSE)</f>
        <v>254</v>
      </c>
      <c r="K436" s="36">
        <f>VLOOKUP(H436,'Metales Pesados 2025'!H436:AJ909,29,FALSE)</f>
        <v>0</v>
      </c>
      <c r="L436" s="60">
        <f>VLOOKUP(H436,'Metales Pesados 2025'!H436:AW909,42,FALSE)</f>
        <v>237</v>
      </c>
      <c r="M436" s="36">
        <f>VLOOKUP(H436,'Metales Pesados 2025'!H436:BJ909,55,FALSE)</f>
        <v>0</v>
      </c>
      <c r="N436" s="36">
        <f>VLOOKUP(H436,'Metales Pesados 2025'!H436:BW909,68,FALSE)</f>
        <v>0</v>
      </c>
      <c r="O436" s="36">
        <f>VLOOKUP(H436,'Metales Pesados 2025'!H436:CJ909,81,FALSE)</f>
        <v>0</v>
      </c>
      <c r="P436" s="60">
        <f>VLOOKUP(H436,'Metales Pesados 2025'!H436:CW909,94,FALSE)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2025'!H437:W910,16,FALSE)</f>
        <v>59</v>
      </c>
      <c r="K437" s="36">
        <f>VLOOKUP(H437,'Metales Pesados 2025'!H437:AJ910,29,FALSE)</f>
        <v>0</v>
      </c>
      <c r="L437" s="60">
        <f>VLOOKUP(H437,'Metales Pesados 2025'!H437:AW910,42,FALSE)</f>
        <v>54</v>
      </c>
      <c r="M437" s="36">
        <f>VLOOKUP(H437,'Metales Pesados 2025'!H437:BJ910,55,FALSE)</f>
        <v>0</v>
      </c>
      <c r="N437" s="36">
        <f>VLOOKUP(H437,'Metales Pesados 2025'!H437:BW910,68,FALSE)</f>
        <v>0</v>
      </c>
      <c r="O437" s="36">
        <f>VLOOKUP(H437,'Metales Pesados 2025'!H437:CJ910,81,FALSE)</f>
        <v>0</v>
      </c>
      <c r="P437" s="60">
        <f>VLOOKUP(H437,'Metales Pesados 2025'!H437:CW910,94,FALSE)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2025'!H438:W911,16,FALSE)</f>
        <v>0</v>
      </c>
      <c r="K438" s="36">
        <f>VLOOKUP(H438,'Metales Pesados 2025'!H438:AJ911,29,FALSE)</f>
        <v>0</v>
      </c>
      <c r="L438" s="60">
        <f>VLOOKUP(H438,'Metales Pesados 2025'!H438:AW911,42,FALSE)</f>
        <v>0</v>
      </c>
      <c r="M438" s="36">
        <f>VLOOKUP(H438,'Metales Pesados 2025'!H438:BJ911,55,FALSE)</f>
        <v>0</v>
      </c>
      <c r="N438" s="36">
        <f>VLOOKUP(H438,'Metales Pesados 2025'!H438:BW911,68,FALSE)</f>
        <v>0</v>
      </c>
      <c r="O438" s="36">
        <f>VLOOKUP(H438,'Metales Pesados 2025'!H438:CJ911,81,FALSE)</f>
        <v>0</v>
      </c>
      <c r="P438" s="60">
        <f>VLOOKUP(H438,'Metales Pesados 2025'!H438:CW911,94,FALSE)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2025'!H439:W912,16,FALSE)</f>
        <v>0</v>
      </c>
      <c r="K439" s="36">
        <f>VLOOKUP(H439,'Metales Pesados 2025'!H439:AJ912,29,FALSE)</f>
        <v>0</v>
      </c>
      <c r="L439" s="60">
        <f>VLOOKUP(H439,'Metales Pesados 2025'!H439:AW912,42,FALSE)</f>
        <v>0</v>
      </c>
      <c r="M439" s="36">
        <f>VLOOKUP(H439,'Metales Pesados 2025'!H439:BJ912,55,FALSE)</f>
        <v>0</v>
      </c>
      <c r="N439" s="36">
        <f>VLOOKUP(H439,'Metales Pesados 2025'!H439:BW912,68,FALSE)</f>
        <v>0</v>
      </c>
      <c r="O439" s="36">
        <f>VLOOKUP(H439,'Metales Pesados 2025'!H439:CJ912,81,FALSE)</f>
        <v>0</v>
      </c>
      <c r="P439" s="60">
        <f>VLOOKUP(H439,'Metales Pesados 2025'!H439:CW912,94,FALSE)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2025'!H440:W913,16,FALSE)</f>
        <v>363</v>
      </c>
      <c r="K440" s="36">
        <f>VLOOKUP(H440,'Metales Pesados 2025'!H440:AJ913,29,FALSE)</f>
        <v>26</v>
      </c>
      <c r="L440" s="60">
        <f>VLOOKUP(H440,'Metales Pesados 2025'!H440:AW913,42,FALSE)</f>
        <v>339</v>
      </c>
      <c r="M440" s="36">
        <f>VLOOKUP(H440,'Metales Pesados 2025'!H440:BJ913,55,FALSE)</f>
        <v>0</v>
      </c>
      <c r="N440" s="36">
        <f>VLOOKUP(H440,'Metales Pesados 2025'!H440:BW913,68,FALSE)</f>
        <v>0</v>
      </c>
      <c r="O440" s="36">
        <f>VLOOKUP(H440,'Metales Pesados 2025'!H440:CJ913,81,FALSE)</f>
        <v>0</v>
      </c>
      <c r="P440" s="60">
        <f>VLOOKUP(H440,'Metales Pesados 2025'!H440:CW913,94,FALSE)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2025'!H441:W914,16,FALSE)</f>
        <v>263</v>
      </c>
      <c r="K441" s="36">
        <f>VLOOKUP(H441,'Metales Pesados 2025'!H441:AJ914,29,FALSE)</f>
        <v>18</v>
      </c>
      <c r="L441" s="60">
        <f>VLOOKUP(H441,'Metales Pesados 2025'!H441:AW914,42,FALSE)</f>
        <v>239</v>
      </c>
      <c r="M441" s="36">
        <f>VLOOKUP(H441,'Metales Pesados 2025'!H441:BJ914,55,FALSE)</f>
        <v>0</v>
      </c>
      <c r="N441" s="36">
        <f>VLOOKUP(H441,'Metales Pesados 2025'!H441:BW914,68,FALSE)</f>
        <v>0</v>
      </c>
      <c r="O441" s="36">
        <f>VLOOKUP(H441,'Metales Pesados 2025'!H441:CJ914,81,FALSE)</f>
        <v>0</v>
      </c>
      <c r="P441" s="60">
        <f>VLOOKUP(H441,'Metales Pesados 2025'!H441:CW914,94,FALSE)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2025'!H442:W915,16,FALSE)</f>
        <v>0</v>
      </c>
      <c r="K442" s="36">
        <f>VLOOKUP(H442,'Metales Pesados 2025'!H442:AJ915,29,FALSE)</f>
        <v>0</v>
      </c>
      <c r="L442" s="60">
        <f>VLOOKUP(H442,'Metales Pesados 2025'!H442:AW915,42,FALSE)</f>
        <v>0</v>
      </c>
      <c r="M442" s="36">
        <f>VLOOKUP(H442,'Metales Pesados 2025'!H442:BJ915,55,FALSE)</f>
        <v>0</v>
      </c>
      <c r="N442" s="36">
        <f>VLOOKUP(H442,'Metales Pesados 2025'!H442:BW915,68,FALSE)</f>
        <v>0</v>
      </c>
      <c r="O442" s="36">
        <f>VLOOKUP(H442,'Metales Pesados 2025'!H442:CJ915,81,FALSE)</f>
        <v>0</v>
      </c>
      <c r="P442" s="60">
        <f>VLOOKUP(H442,'Metales Pesados 2025'!H442:CW915,94,FALSE)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2025'!H443:W916,16,FALSE)</f>
        <v>0</v>
      </c>
      <c r="K443" s="36">
        <f>VLOOKUP(H443,'Metales Pesados 2025'!H443:AJ916,29,FALSE)</f>
        <v>0</v>
      </c>
      <c r="L443" s="60">
        <f>VLOOKUP(H443,'Metales Pesados 2025'!H443:AW916,42,FALSE)</f>
        <v>0</v>
      </c>
      <c r="M443" s="36">
        <f>VLOOKUP(H443,'Metales Pesados 2025'!H443:BJ916,55,FALSE)</f>
        <v>0</v>
      </c>
      <c r="N443" s="36">
        <f>VLOOKUP(H443,'Metales Pesados 2025'!H443:BW916,68,FALSE)</f>
        <v>0</v>
      </c>
      <c r="O443" s="36">
        <f>VLOOKUP(H443,'Metales Pesados 2025'!H443:CJ916,81,FALSE)</f>
        <v>0</v>
      </c>
      <c r="P443" s="60">
        <f>VLOOKUP(H443,'Metales Pesados 2025'!H443:CW916,94,FALSE)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2025'!H444:W917,16,FALSE)</f>
        <v>100</v>
      </c>
      <c r="K444" s="36">
        <f>VLOOKUP(H444,'Metales Pesados 2025'!H444:AJ917,29,FALSE)</f>
        <v>0</v>
      </c>
      <c r="L444" s="60">
        <f>VLOOKUP(H444,'Metales Pesados 2025'!H444:AW917,42,FALSE)</f>
        <v>99</v>
      </c>
      <c r="M444" s="36">
        <f>VLOOKUP(H444,'Metales Pesados 2025'!H444:BJ917,55,FALSE)</f>
        <v>0</v>
      </c>
      <c r="N444" s="36">
        <f>VLOOKUP(H444,'Metales Pesados 2025'!H444:BW917,68,FALSE)</f>
        <v>0</v>
      </c>
      <c r="O444" s="36">
        <f>VLOOKUP(H444,'Metales Pesados 2025'!H444:CJ917,81,FALSE)</f>
        <v>0</v>
      </c>
      <c r="P444" s="60">
        <f>VLOOKUP(H444,'Metales Pesados 2025'!H444:CW917,94,FALSE)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2025'!H445:W918,16,FALSE)</f>
        <v>0</v>
      </c>
      <c r="K445" s="36">
        <f>VLOOKUP(H445,'Metales Pesados 2025'!H445:AJ918,29,FALSE)</f>
        <v>0</v>
      </c>
      <c r="L445" s="60">
        <f>VLOOKUP(H445,'Metales Pesados 2025'!H445:AW918,42,FALSE)</f>
        <v>0</v>
      </c>
      <c r="M445" s="36">
        <f>VLOOKUP(H445,'Metales Pesados 2025'!H445:BJ918,55,FALSE)</f>
        <v>0</v>
      </c>
      <c r="N445" s="36">
        <f>VLOOKUP(H445,'Metales Pesados 2025'!H445:BW918,68,FALSE)</f>
        <v>0</v>
      </c>
      <c r="O445" s="36">
        <f>VLOOKUP(H445,'Metales Pesados 2025'!H445:CJ918,81,FALSE)</f>
        <v>0</v>
      </c>
      <c r="P445" s="60">
        <f>VLOOKUP(H445,'Metales Pesados 2025'!H445:CW918,94,FALSE)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2025'!H446:W919,16,FALSE)</f>
        <v>186</v>
      </c>
      <c r="K446" s="36">
        <f>VLOOKUP(H446,'Metales Pesados 2025'!H446:AJ919,29,FALSE)</f>
        <v>0</v>
      </c>
      <c r="L446" s="60">
        <f>VLOOKUP(H446,'Metales Pesados 2025'!H446:AW919,42,FALSE)</f>
        <v>178</v>
      </c>
      <c r="M446" s="36">
        <f>VLOOKUP(H446,'Metales Pesados 2025'!H446:BJ919,55,FALSE)</f>
        <v>0</v>
      </c>
      <c r="N446" s="36">
        <f>VLOOKUP(H446,'Metales Pesados 2025'!H446:BW919,68,FALSE)</f>
        <v>0</v>
      </c>
      <c r="O446" s="36">
        <f>VLOOKUP(H446,'Metales Pesados 2025'!H446:CJ919,81,FALSE)</f>
        <v>0</v>
      </c>
      <c r="P446" s="60">
        <f>VLOOKUP(H446,'Metales Pesados 2025'!H446:CW919,94,FALSE)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2025'!H447:W920,16,FALSE)</f>
        <v>157</v>
      </c>
      <c r="K447" s="36">
        <f>VLOOKUP(H447,'Metales Pesados 2025'!H447:AJ920,29,FALSE)</f>
        <v>0</v>
      </c>
      <c r="L447" s="60">
        <f>VLOOKUP(H447,'Metales Pesados 2025'!H447:AW920,42,FALSE)</f>
        <v>137</v>
      </c>
      <c r="M447" s="36">
        <f>VLOOKUP(H447,'Metales Pesados 2025'!H447:BJ920,55,FALSE)</f>
        <v>0</v>
      </c>
      <c r="N447" s="36">
        <f>VLOOKUP(H447,'Metales Pesados 2025'!H447:BW920,68,FALSE)</f>
        <v>0</v>
      </c>
      <c r="O447" s="36">
        <f>VLOOKUP(H447,'Metales Pesados 2025'!H447:CJ920,81,FALSE)</f>
        <v>0</v>
      </c>
      <c r="P447" s="60">
        <f>VLOOKUP(H447,'Metales Pesados 2025'!H447:CW920,94,FALSE)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2025'!H448:W921,16,FALSE)</f>
        <v>0</v>
      </c>
      <c r="K448" s="36">
        <f>VLOOKUP(H448,'Metales Pesados 2025'!H448:AJ921,29,FALSE)</f>
        <v>0</v>
      </c>
      <c r="L448" s="60">
        <f>VLOOKUP(H448,'Metales Pesados 2025'!H448:AW921,42,FALSE)</f>
        <v>0</v>
      </c>
      <c r="M448" s="36">
        <f>VLOOKUP(H448,'Metales Pesados 2025'!H448:BJ921,55,FALSE)</f>
        <v>0</v>
      </c>
      <c r="N448" s="36">
        <f>VLOOKUP(H448,'Metales Pesados 2025'!H448:BW921,68,FALSE)</f>
        <v>0</v>
      </c>
      <c r="O448" s="36">
        <f>VLOOKUP(H448,'Metales Pesados 2025'!H448:CJ921,81,FALSE)</f>
        <v>0</v>
      </c>
      <c r="P448" s="60">
        <f>VLOOKUP(H448,'Metales Pesados 2025'!H448:CW921,94,FALSE)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2025'!H449:W922,16,FALSE)</f>
        <v>0</v>
      </c>
      <c r="K449" s="36">
        <f>VLOOKUP(H449,'Metales Pesados 2025'!H449:AJ922,29,FALSE)</f>
        <v>0</v>
      </c>
      <c r="L449" s="60">
        <f>VLOOKUP(H449,'Metales Pesados 2025'!H449:AW922,42,FALSE)</f>
        <v>0</v>
      </c>
      <c r="M449" s="36">
        <f>VLOOKUP(H449,'Metales Pesados 2025'!H449:BJ922,55,FALSE)</f>
        <v>0</v>
      </c>
      <c r="N449" s="36">
        <f>VLOOKUP(H449,'Metales Pesados 2025'!H449:BW922,68,FALSE)</f>
        <v>0</v>
      </c>
      <c r="O449" s="36">
        <f>VLOOKUP(H449,'Metales Pesados 2025'!H449:CJ922,81,FALSE)</f>
        <v>0</v>
      </c>
      <c r="P449" s="60">
        <f>VLOOKUP(H449,'Metales Pesados 2025'!H449:CW922,94,FALSE)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2025'!H450:W923,16,FALSE)</f>
        <v>213</v>
      </c>
      <c r="K450" s="36">
        <f>VLOOKUP(H450,'Metales Pesados 2025'!H450:AJ923,29,FALSE)</f>
        <v>0</v>
      </c>
      <c r="L450" s="60">
        <f>VLOOKUP(H450,'Metales Pesados 2025'!H450:AW923,42,FALSE)</f>
        <v>203</v>
      </c>
      <c r="M450" s="36">
        <f>VLOOKUP(H450,'Metales Pesados 2025'!H450:BJ923,55,FALSE)</f>
        <v>0</v>
      </c>
      <c r="N450" s="36">
        <f>VLOOKUP(H450,'Metales Pesados 2025'!H450:BW923,68,FALSE)</f>
        <v>0</v>
      </c>
      <c r="O450" s="36">
        <f>VLOOKUP(H450,'Metales Pesados 2025'!H450:CJ923,81,FALSE)</f>
        <v>0</v>
      </c>
      <c r="P450" s="60">
        <f>VLOOKUP(H450,'Metales Pesados 2025'!H450:CW923,94,FALSE)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2025'!H451:W924,16,FALSE)</f>
        <v>315</v>
      </c>
      <c r="K451" s="36">
        <f>VLOOKUP(H451,'Metales Pesados 2025'!H451:AJ924,29,FALSE)</f>
        <v>0</v>
      </c>
      <c r="L451" s="60">
        <f>VLOOKUP(H451,'Metales Pesados 2025'!H451:AW924,42,FALSE)</f>
        <v>291</v>
      </c>
      <c r="M451" s="36">
        <f>VLOOKUP(H451,'Metales Pesados 2025'!H451:BJ924,55,FALSE)</f>
        <v>0</v>
      </c>
      <c r="N451" s="36">
        <f>VLOOKUP(H451,'Metales Pesados 2025'!H451:BW924,68,FALSE)</f>
        <v>0</v>
      </c>
      <c r="O451" s="36">
        <f>VLOOKUP(H451,'Metales Pesados 2025'!H451:CJ924,81,FALSE)</f>
        <v>0</v>
      </c>
      <c r="P451" s="60">
        <f>VLOOKUP(H451,'Metales Pesados 2025'!H451:CW924,94,FALSE)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2025'!H452:W925,16,FALSE)</f>
        <v>0</v>
      </c>
      <c r="K452" s="36">
        <f>VLOOKUP(H452,'Metales Pesados 2025'!H452:AJ925,29,FALSE)</f>
        <v>0</v>
      </c>
      <c r="L452" s="60">
        <f>VLOOKUP(H452,'Metales Pesados 2025'!H452:AW925,42,FALSE)</f>
        <v>0</v>
      </c>
      <c r="M452" s="36">
        <f>VLOOKUP(H452,'Metales Pesados 2025'!H452:BJ925,55,FALSE)</f>
        <v>0</v>
      </c>
      <c r="N452" s="36">
        <f>VLOOKUP(H452,'Metales Pesados 2025'!H452:BW925,68,FALSE)</f>
        <v>0</v>
      </c>
      <c r="O452" s="36">
        <f>VLOOKUP(H452,'Metales Pesados 2025'!H452:CJ925,81,FALSE)</f>
        <v>0</v>
      </c>
      <c r="P452" s="60">
        <f>VLOOKUP(H452,'Metales Pesados 2025'!H452:CW925,94,FALSE)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2025'!H453:W926,16,FALSE)</f>
        <v>78</v>
      </c>
      <c r="K453" s="36">
        <f>VLOOKUP(H453,'Metales Pesados 2025'!H453:AJ926,29,FALSE)</f>
        <v>0</v>
      </c>
      <c r="L453" s="60">
        <f>VLOOKUP(H453,'Metales Pesados 2025'!H453:AW926,42,FALSE)</f>
        <v>68</v>
      </c>
      <c r="M453" s="36">
        <f>VLOOKUP(H453,'Metales Pesados 2025'!H453:BJ926,55,FALSE)</f>
        <v>0</v>
      </c>
      <c r="N453" s="36">
        <f>VLOOKUP(H453,'Metales Pesados 2025'!H453:BW926,68,FALSE)</f>
        <v>0</v>
      </c>
      <c r="O453" s="36">
        <f>VLOOKUP(H453,'Metales Pesados 2025'!H453:CJ926,81,FALSE)</f>
        <v>0</v>
      </c>
      <c r="P453" s="60">
        <f>VLOOKUP(H453,'Metales Pesados 2025'!H453:CW926,94,FALSE)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2025'!H454:W927,16,FALSE)</f>
        <v>381</v>
      </c>
      <c r="K454" s="36">
        <f>VLOOKUP(H454,'Metales Pesados 2025'!H454:AJ927,29,FALSE)</f>
        <v>0</v>
      </c>
      <c r="L454" s="60">
        <f>VLOOKUP(H454,'Metales Pesados 2025'!H454:AW927,42,FALSE)</f>
        <v>353</v>
      </c>
      <c r="M454" s="36">
        <f>VLOOKUP(H454,'Metales Pesados 2025'!H454:BJ927,55,FALSE)</f>
        <v>0</v>
      </c>
      <c r="N454" s="36">
        <f>VLOOKUP(H454,'Metales Pesados 2025'!H454:BW927,68,FALSE)</f>
        <v>0</v>
      </c>
      <c r="O454" s="36">
        <f>VLOOKUP(H454,'Metales Pesados 2025'!H454:CJ927,81,FALSE)</f>
        <v>0</v>
      </c>
      <c r="P454" s="60">
        <f>VLOOKUP(H454,'Metales Pesados 2025'!H454:CW927,94,FALSE)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2025'!H455:W928,16,FALSE)</f>
        <v>0</v>
      </c>
      <c r="K455" s="36">
        <f>VLOOKUP(H455,'Metales Pesados 2025'!H455:AJ928,29,FALSE)</f>
        <v>0</v>
      </c>
      <c r="L455" s="60">
        <f>VLOOKUP(H455,'Metales Pesados 2025'!H455:AW928,42,FALSE)</f>
        <v>0</v>
      </c>
      <c r="M455" s="36">
        <f>VLOOKUP(H455,'Metales Pesados 2025'!H455:BJ928,55,FALSE)</f>
        <v>0</v>
      </c>
      <c r="N455" s="36">
        <f>VLOOKUP(H455,'Metales Pesados 2025'!H455:BW928,68,FALSE)</f>
        <v>0</v>
      </c>
      <c r="O455" s="36">
        <f>VLOOKUP(H455,'Metales Pesados 2025'!H455:CJ928,81,FALSE)</f>
        <v>0</v>
      </c>
      <c r="P455" s="60">
        <f>VLOOKUP(H455,'Metales Pesados 2025'!H455:CW928,94,FALSE)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2025'!H456:W929,16,FALSE)</f>
        <v>12</v>
      </c>
      <c r="K456" s="36">
        <f>VLOOKUP(H456,'Metales Pesados 2025'!H456:AJ929,29,FALSE)</f>
        <v>0</v>
      </c>
      <c r="L456" s="60">
        <f>VLOOKUP(H456,'Metales Pesados 2025'!H456:AW929,42,FALSE)</f>
        <v>9</v>
      </c>
      <c r="M456" s="36">
        <f>VLOOKUP(H456,'Metales Pesados 2025'!H456:BJ929,55,FALSE)</f>
        <v>0</v>
      </c>
      <c r="N456" s="36">
        <f>VLOOKUP(H456,'Metales Pesados 2025'!H456:BW929,68,FALSE)</f>
        <v>0</v>
      </c>
      <c r="O456" s="36">
        <f>VLOOKUP(H456,'Metales Pesados 2025'!H456:CJ929,81,FALSE)</f>
        <v>0</v>
      </c>
      <c r="P456" s="60">
        <f>VLOOKUP(H456,'Metales Pesados 2025'!H456:CW929,94,FALSE)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2025'!H457:W930,16,FALSE)</f>
        <v>3</v>
      </c>
      <c r="K457" s="36">
        <f>VLOOKUP(H457,'Metales Pesados 2025'!H457:AJ930,29,FALSE)</f>
        <v>0</v>
      </c>
      <c r="L457" s="60">
        <f>VLOOKUP(H457,'Metales Pesados 2025'!H457:AW930,42,FALSE)</f>
        <v>3</v>
      </c>
      <c r="M457" s="36">
        <f>VLOOKUP(H457,'Metales Pesados 2025'!H457:BJ930,55,FALSE)</f>
        <v>0</v>
      </c>
      <c r="N457" s="36">
        <f>VLOOKUP(H457,'Metales Pesados 2025'!H457:BW930,68,FALSE)</f>
        <v>0</v>
      </c>
      <c r="O457" s="36">
        <f>VLOOKUP(H457,'Metales Pesados 2025'!H457:CJ930,81,FALSE)</f>
        <v>0</v>
      </c>
      <c r="P457" s="60">
        <f>VLOOKUP(H457,'Metales Pesados 2025'!H457:CW930,94,FALSE)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2025'!H458:W931,16,FALSE)</f>
        <v>0</v>
      </c>
      <c r="K458" s="36">
        <f>VLOOKUP(H458,'Metales Pesados 2025'!H458:AJ931,29,FALSE)</f>
        <v>0</v>
      </c>
      <c r="L458" s="60">
        <f>VLOOKUP(H458,'Metales Pesados 2025'!H458:AW931,42,FALSE)</f>
        <v>0</v>
      </c>
      <c r="M458" s="36">
        <f>VLOOKUP(H458,'Metales Pesados 2025'!H458:BJ931,55,FALSE)</f>
        <v>0</v>
      </c>
      <c r="N458" s="36">
        <f>VLOOKUP(H458,'Metales Pesados 2025'!H458:BW931,68,FALSE)</f>
        <v>0</v>
      </c>
      <c r="O458" s="36">
        <f>VLOOKUP(H458,'Metales Pesados 2025'!H458:CJ931,81,FALSE)</f>
        <v>0</v>
      </c>
      <c r="P458" s="60">
        <f>VLOOKUP(H458,'Metales Pesados 2025'!H458:CW931,94,FALSE)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2025'!H459:W932,16,FALSE)</f>
        <v>0</v>
      </c>
      <c r="K459" s="36">
        <f>VLOOKUP(H459,'Metales Pesados 2025'!H459:AJ932,29,FALSE)</f>
        <v>0</v>
      </c>
      <c r="L459" s="60">
        <f>VLOOKUP(H459,'Metales Pesados 2025'!H459:AW932,42,FALSE)</f>
        <v>0</v>
      </c>
      <c r="M459" s="36">
        <f>VLOOKUP(H459,'Metales Pesados 2025'!H459:BJ932,55,FALSE)</f>
        <v>0</v>
      </c>
      <c r="N459" s="36">
        <f>VLOOKUP(H459,'Metales Pesados 2025'!H459:BW932,68,FALSE)</f>
        <v>0</v>
      </c>
      <c r="O459" s="36">
        <f>VLOOKUP(H459,'Metales Pesados 2025'!H459:CJ932,81,FALSE)</f>
        <v>0</v>
      </c>
      <c r="P459" s="60">
        <f>VLOOKUP(H459,'Metales Pesados 2025'!H459:CW932,94,FALSE)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2025'!H460:W933,16,FALSE)</f>
        <v>0</v>
      </c>
      <c r="K460" s="36">
        <f>VLOOKUP(H460,'Metales Pesados 2025'!H460:AJ933,29,FALSE)</f>
        <v>0</v>
      </c>
      <c r="L460" s="60">
        <f>VLOOKUP(H460,'Metales Pesados 2025'!H460:AW933,42,FALSE)</f>
        <v>0</v>
      </c>
      <c r="M460" s="36">
        <f>VLOOKUP(H460,'Metales Pesados 2025'!H460:BJ933,55,FALSE)</f>
        <v>0</v>
      </c>
      <c r="N460" s="36">
        <f>VLOOKUP(H460,'Metales Pesados 2025'!H460:BW933,68,FALSE)</f>
        <v>0</v>
      </c>
      <c r="O460" s="36">
        <f>VLOOKUP(H460,'Metales Pesados 2025'!H460:CJ933,81,FALSE)</f>
        <v>0</v>
      </c>
      <c r="P460" s="60">
        <f>VLOOKUP(H460,'Metales Pesados 2025'!H460:CW933,94,FALSE)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2025'!H461:W934,16,FALSE)</f>
        <v>0</v>
      </c>
      <c r="K461" s="36">
        <f>VLOOKUP(H461,'Metales Pesados 2025'!H461:AJ934,29,FALSE)</f>
        <v>0</v>
      </c>
      <c r="L461" s="60">
        <f>VLOOKUP(H461,'Metales Pesados 2025'!H461:AW934,42,FALSE)</f>
        <v>0</v>
      </c>
      <c r="M461" s="36">
        <f>VLOOKUP(H461,'Metales Pesados 2025'!H461:BJ934,55,FALSE)</f>
        <v>0</v>
      </c>
      <c r="N461" s="36">
        <f>VLOOKUP(H461,'Metales Pesados 2025'!H461:BW934,68,FALSE)</f>
        <v>0</v>
      </c>
      <c r="O461" s="36">
        <f>VLOOKUP(H461,'Metales Pesados 2025'!H461:CJ934,81,FALSE)</f>
        <v>0</v>
      </c>
      <c r="P461" s="60">
        <f>VLOOKUP(H461,'Metales Pesados 2025'!H461:CW934,94,FALSE)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2025'!H462:W935,16,FALSE)</f>
        <v>0</v>
      </c>
      <c r="K462" s="36">
        <f>VLOOKUP(H462,'Metales Pesados 2025'!H462:AJ935,29,FALSE)</f>
        <v>0</v>
      </c>
      <c r="L462" s="60">
        <f>VLOOKUP(H462,'Metales Pesados 2025'!H462:AW935,42,FALSE)</f>
        <v>0</v>
      </c>
      <c r="M462" s="36">
        <f>VLOOKUP(H462,'Metales Pesados 2025'!H462:BJ935,55,FALSE)</f>
        <v>0</v>
      </c>
      <c r="N462" s="36">
        <f>VLOOKUP(H462,'Metales Pesados 2025'!H462:BW935,68,FALSE)</f>
        <v>0</v>
      </c>
      <c r="O462" s="36">
        <f>VLOOKUP(H462,'Metales Pesados 2025'!H462:CJ935,81,FALSE)</f>
        <v>0</v>
      </c>
      <c r="P462" s="60">
        <f>VLOOKUP(H462,'Metales Pesados 2025'!H462:CW935,94,FALSE)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2025'!H463:W936,16,FALSE)</f>
        <v>0</v>
      </c>
      <c r="K463" s="36">
        <f>VLOOKUP(H463,'Metales Pesados 2025'!H463:AJ936,29,FALSE)</f>
        <v>0</v>
      </c>
      <c r="L463" s="60">
        <f>VLOOKUP(H463,'Metales Pesados 2025'!H463:AW936,42,FALSE)</f>
        <v>0</v>
      </c>
      <c r="M463" s="36">
        <f>VLOOKUP(H463,'Metales Pesados 2025'!H463:BJ936,55,FALSE)</f>
        <v>0</v>
      </c>
      <c r="N463" s="36">
        <f>VLOOKUP(H463,'Metales Pesados 2025'!H463:BW936,68,FALSE)</f>
        <v>0</v>
      </c>
      <c r="O463" s="36">
        <f>VLOOKUP(H463,'Metales Pesados 2025'!H463:CJ936,81,FALSE)</f>
        <v>0</v>
      </c>
      <c r="P463" s="60">
        <f>VLOOKUP(H463,'Metales Pesados 2025'!H463:CW936,94,FALSE)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2025'!H464:W937,16,FALSE)</f>
        <v>0</v>
      </c>
      <c r="K464" s="36">
        <f>VLOOKUP(H464,'Metales Pesados 2025'!H464:AJ937,29,FALSE)</f>
        <v>0</v>
      </c>
      <c r="L464" s="60">
        <f>VLOOKUP(H464,'Metales Pesados 2025'!H464:AW937,42,FALSE)</f>
        <v>0</v>
      </c>
      <c r="M464" s="36">
        <f>VLOOKUP(H464,'Metales Pesados 2025'!H464:BJ937,55,FALSE)</f>
        <v>0</v>
      </c>
      <c r="N464" s="36">
        <f>VLOOKUP(H464,'Metales Pesados 2025'!H464:BW937,68,FALSE)</f>
        <v>0</v>
      </c>
      <c r="O464" s="36">
        <f>VLOOKUP(H464,'Metales Pesados 2025'!H464:CJ937,81,FALSE)</f>
        <v>0</v>
      </c>
      <c r="P464" s="60">
        <f>VLOOKUP(H464,'Metales Pesados 2025'!H464:CW937,94,FALSE)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2025'!H465:W938,16,FALSE)</f>
        <v>0</v>
      </c>
      <c r="K465" s="36">
        <f>VLOOKUP(H465,'Metales Pesados 2025'!H465:AJ938,29,FALSE)</f>
        <v>0</v>
      </c>
      <c r="L465" s="60">
        <f>VLOOKUP(H465,'Metales Pesados 2025'!H465:AW938,42,FALSE)</f>
        <v>0</v>
      </c>
      <c r="M465" s="36">
        <f>VLOOKUP(H465,'Metales Pesados 2025'!H465:BJ938,55,FALSE)</f>
        <v>0</v>
      </c>
      <c r="N465" s="36">
        <f>VLOOKUP(H465,'Metales Pesados 2025'!H465:BW938,68,FALSE)</f>
        <v>0</v>
      </c>
      <c r="O465" s="36">
        <f>VLOOKUP(H465,'Metales Pesados 2025'!H465:CJ938,81,FALSE)</f>
        <v>0</v>
      </c>
      <c r="P465" s="60">
        <f>VLOOKUP(H465,'Metales Pesados 2025'!H465:CW938,94,FALSE)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2025'!H466:W939,16,FALSE)</f>
        <v>0</v>
      </c>
      <c r="K466" s="36">
        <f>VLOOKUP(H466,'Metales Pesados 2025'!H466:AJ939,29,FALSE)</f>
        <v>0</v>
      </c>
      <c r="L466" s="60">
        <f>VLOOKUP(H466,'Metales Pesados 2025'!H466:AW939,42,FALSE)</f>
        <v>0</v>
      </c>
      <c r="M466" s="36">
        <f>VLOOKUP(H466,'Metales Pesados 2025'!H466:BJ939,55,FALSE)</f>
        <v>0</v>
      </c>
      <c r="N466" s="36">
        <f>VLOOKUP(H466,'Metales Pesados 2025'!H466:BW939,68,FALSE)</f>
        <v>0</v>
      </c>
      <c r="O466" s="36">
        <f>VLOOKUP(H466,'Metales Pesados 2025'!H466:CJ939,81,FALSE)</f>
        <v>0</v>
      </c>
      <c r="P466" s="60">
        <f>VLOOKUP(H466,'Metales Pesados 2025'!H466:CW939,94,FALSE)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2025'!H467:W940,16,FALSE)</f>
        <v>0</v>
      </c>
      <c r="K467" s="36">
        <f>VLOOKUP(H467,'Metales Pesados 2025'!H467:AJ940,29,FALSE)</f>
        <v>0</v>
      </c>
      <c r="L467" s="60">
        <f>VLOOKUP(H467,'Metales Pesados 2025'!H467:AW940,42,FALSE)</f>
        <v>0</v>
      </c>
      <c r="M467" s="36">
        <f>VLOOKUP(H467,'Metales Pesados 2025'!H467:BJ940,55,FALSE)</f>
        <v>0</v>
      </c>
      <c r="N467" s="36">
        <f>VLOOKUP(H467,'Metales Pesados 2025'!H467:BW940,68,FALSE)</f>
        <v>0</v>
      </c>
      <c r="O467" s="36">
        <f>VLOOKUP(H467,'Metales Pesados 2025'!H467:CJ940,81,FALSE)</f>
        <v>0</v>
      </c>
      <c r="P467" s="60">
        <f>VLOOKUP(H467,'Metales Pesados 2025'!H467:CW940,94,FALSE)</f>
        <v>0</v>
      </c>
    </row>
    <row r="468" spans="1:16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2025'!H471:W960,16,FALSE)</f>
        <v>262</v>
      </c>
      <c r="K471" s="36">
        <f>VLOOKUP(H471,'Metales Pesados 2025'!H471:AJ960,29,FALSE)</f>
        <v>0</v>
      </c>
      <c r="L471" s="60">
        <f>VLOOKUP(H471,'Metales Pesados 2025'!H471:AW960,42,FALSE)</f>
        <v>233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2025'!H472:W961,16,FALSE)</f>
        <v>623</v>
      </c>
      <c r="K472" s="36">
        <f>VLOOKUP(H472,'Metales Pesados 2025'!H472:AJ961,29,FALSE)</f>
        <v>34</v>
      </c>
      <c r="L472" s="60">
        <f>VLOOKUP(H472,'Metales Pesados 2025'!H472:AW961,42,FALSE)</f>
        <v>591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2025'!H482:W971,16,FALSE)</f>
        <v>36</v>
      </c>
      <c r="K482" s="36">
        <f>VLOOKUP(H482,'Metales Pesados 2025'!H482:AJ971,29,FALSE)</f>
        <v>0</v>
      </c>
      <c r="L482" s="60">
        <f>VLOOKUP(H482,'Metales Pesados 2025'!H482:AW971,42,FALSE)</f>
        <v>24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2025'!H486:W975,16,FALSE)</f>
        <v>34</v>
      </c>
      <c r="K486" s="36">
        <f>VLOOKUP(H486,'Metales Pesados 2025'!H486:AJ975,29,FALSE)</f>
        <v>0</v>
      </c>
      <c r="L486" s="60">
        <f>VLOOKUP(H486,'Metales Pesados 2025'!H486:AW975,42,FALSE)</f>
        <v>31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2025'!H488:W977,16,FALSE)</f>
        <v>0</v>
      </c>
      <c r="K488" s="36">
        <f>VLOOKUP(H488,'Metales Pesados 2025'!H488:AJ977,29,FALSE)</f>
        <v>0</v>
      </c>
      <c r="L488" s="60">
        <f>VLOOKUP(H488,'Metales Pesados 2025'!H488:AW977,42,FALSE)</f>
        <v>0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2025'!H489:W978,16,FALSE)</f>
        <v>0</v>
      </c>
      <c r="K489" s="36">
        <f>VLOOKUP(H489,'Metales Pesados 2025'!H489:AJ978,29,FALSE)</f>
        <v>0</v>
      </c>
      <c r="L489" s="60">
        <f>VLOOKUP(H489,'Metales Pesados 2025'!H489:AW978,42,FALSE)</f>
        <v>0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2025'!H490:W979,16,FALSE)</f>
        <v>557</v>
      </c>
      <c r="K490" s="36">
        <f>VLOOKUP(H490,'Metales Pesados 2025'!H490:AJ979,29,FALSE)</f>
        <v>0</v>
      </c>
      <c r="L490" s="60">
        <f>VLOOKUP(H490,'Metales Pesados 2025'!H490:AW979,42,FALSE)</f>
        <v>520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2025'!H494:W983,16,FALSE)</f>
        <v>50</v>
      </c>
      <c r="K494" s="36">
        <f>VLOOKUP(H494,'Metales Pesados 2025'!H494:AJ983,29,FALSE)</f>
        <v>0</v>
      </c>
      <c r="L494" s="60">
        <f>VLOOKUP(H494,'Metales Pesados 2025'!H494:AW983,42,FALSE)</f>
        <v>50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0.199999999999999" thickBot="1" x14ac:dyDescent="0.25">
      <c r="A496" s="67" t="s">
        <v>6</v>
      </c>
      <c r="B496" s="67" t="s">
        <v>47</v>
      </c>
      <c r="C496" s="91">
        <v>400</v>
      </c>
      <c r="D496" s="46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65">
        <f>VLOOKUP(H496,'Metales Pesados 2025'!H496:W985,16,FALSE)</f>
        <v>0</v>
      </c>
      <c r="K496" s="66">
        <f>VLOOKUP(H496,'Metales Pesados 2025'!H496:AJ985,29,FALSE)</f>
        <v>0</v>
      </c>
      <c r="L496" s="61">
        <f>VLOOKUP(H496,'Metales Pesados 2025'!H496:AW985,42,FALSE)</f>
        <v>0</v>
      </c>
      <c r="M496" s="66">
        <f>VLOOKUP(H496,'Metales Pesados 2025'!H496:BJ985,55,FALSE)</f>
        <v>0</v>
      </c>
      <c r="N496" s="66">
        <f>VLOOKUP(H496,'Metales Pesados 2025'!H496:BW985,68,FALSE)</f>
        <v>0</v>
      </c>
      <c r="O496" s="66">
        <f>VLOOKUP(H496,'Metales Pesados 2025'!H496:CJ985,81,FALSE)</f>
        <v>0</v>
      </c>
      <c r="P496" s="61">
        <f>VLOOKUP(H496,'Metales Pesados 2025'!H496:CW985,94,FALSE)</f>
        <v>0</v>
      </c>
    </row>
  </sheetData>
  <autoFilter ref="A6:I496" xr:uid="{5F87C240-5F98-4A94-BDDF-CDAD9417C869}"/>
  <mergeCells count="3">
    <mergeCell ref="J4:L4"/>
    <mergeCell ref="M4:P4"/>
    <mergeCell ref="E2:I4"/>
  </mergeCells>
  <conditionalFormatting sqref="H7:H496">
    <cfRule type="duplicateValues" dxfId="15" priority="12"/>
  </conditionalFormatting>
  <conditionalFormatting sqref="H497:H1048576 H1:H6">
    <cfRule type="duplicateValues" dxfId="14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19" ht="15" thickBot="1" x14ac:dyDescent="0.35"/>
    <row r="3" spans="1:19" ht="18.600000000000001" thickBot="1" x14ac:dyDescent="0.4">
      <c r="A3" s="177" t="s">
        <v>617</v>
      </c>
      <c r="B3" s="178"/>
      <c r="C3" s="178"/>
      <c r="D3" s="179"/>
      <c r="F3" s="180" t="s">
        <v>618</v>
      </c>
      <c r="G3" s="181"/>
      <c r="H3" s="181"/>
      <c r="I3" s="182"/>
      <c r="K3" s="177" t="s">
        <v>619</v>
      </c>
      <c r="L3" s="178"/>
      <c r="M3" s="178"/>
      <c r="N3" s="179"/>
      <c r="P3" s="180" t="s">
        <v>620</v>
      </c>
      <c r="Q3" s="181"/>
      <c r="R3" s="181"/>
      <c r="S3" s="182"/>
    </row>
    <row r="4" spans="1:19" ht="15" thickBot="1" x14ac:dyDescent="0.35">
      <c r="A4" s="105" t="s">
        <v>615</v>
      </c>
      <c r="B4" s="105" t="s">
        <v>616</v>
      </c>
      <c r="C4" s="103" t="s">
        <v>572</v>
      </c>
      <c r="D4" s="104" t="s">
        <v>573</v>
      </c>
      <c r="F4" s="106" t="s">
        <v>615</v>
      </c>
      <c r="G4" s="106" t="s">
        <v>616</v>
      </c>
      <c r="H4" s="107" t="s">
        <v>572</v>
      </c>
      <c r="I4" s="108" t="s">
        <v>573</v>
      </c>
      <c r="K4" s="105" t="s">
        <v>615</v>
      </c>
      <c r="L4" s="105" t="s">
        <v>616</v>
      </c>
      <c r="M4" s="103" t="s">
        <v>572</v>
      </c>
      <c r="N4" s="104" t="s">
        <v>573</v>
      </c>
      <c r="P4" s="106" t="s">
        <v>615</v>
      </c>
      <c r="Q4" s="106" t="s">
        <v>616</v>
      </c>
      <c r="R4" s="107" t="s">
        <v>572</v>
      </c>
      <c r="S4" s="108" t="s">
        <v>573</v>
      </c>
    </row>
    <row r="5" spans="1:19" x14ac:dyDescent="0.3">
      <c r="A5" s="97">
        <v>403</v>
      </c>
      <c r="B5" s="98" t="s">
        <v>608</v>
      </c>
      <c r="C5" s="94">
        <f>SUMIFS('Metales Pesados 2025'!$K$7:$K$496,'Metales Pesados 2025'!$C$7:$C$496,Trimestral!$A5) + SUMIFS('Metales Pesados 2025'!$L$7:$L$496,'Metales Pesados 2025'!$C$7:$C$496,Trimestral!$A5) + SUMIFS('Metales Pesados 2025'!$M$7:$M$496,'Metales Pesados 2025'!$C$7:$C$496,Trimestral!$A5)</f>
        <v>0</v>
      </c>
      <c r="D5" s="29">
        <f>SUMIFS('Metales Pesados 2025'!$X$7:$X$496,'Metales Pesados 2025'!$C$7:$C$496,Trimestral!$A5) + SUMIFS('Metales Pesados 2025'!$Y$7:$Y$496,'Metales Pesados 2025'!$C$7:$C$496,Trimestral!$A5) + SUMIFS('Metales Pesados 2025'!$Z$7:$Z$496,'Metales Pesados 2025'!$C$7:$C$496,Trimestral!$A5)</f>
        <v>0</v>
      </c>
      <c r="F5" s="97">
        <v>403</v>
      </c>
      <c r="G5" s="98" t="s">
        <v>608</v>
      </c>
      <c r="H5" s="94">
        <f>SUMIFS('Metales Pesados 2025'!$N$7:$N$496,'Metales Pesados 2025'!$C$7:$C$496,Trimestral!$A5) + SUMIFS('Metales Pesados 2025'!$O$7:$O$496,'Metales Pesados 2025'!$C$7:$C$496,Trimestral!$A5) + SUMIFS('Metales Pesados 2025'!$P$7:$P$496,'Metales Pesados 2025'!$C$7:$C$496,Trimestral!$A5)</f>
        <v>0</v>
      </c>
      <c r="I5" s="29">
        <f>SUMIFS('Metales Pesados 2025'!$AA$7:$AA$496,'Metales Pesados 2025'!$C$7:$C$496,Trimestral!$A5) + SUMIFS('Metales Pesados 2025'!$AB$7:$AB$496,'Metales Pesados 2025'!$C$7:$C$496,Trimestral!$A5) + SUMIFS('Metales Pesados 2025'!$AC$7:$AC$496,'Metales Pesados 2025'!$C$7:$C$496,Trimestral!$A5)</f>
        <v>0</v>
      </c>
      <c r="K5" s="97">
        <v>403</v>
      </c>
      <c r="L5" s="98" t="s">
        <v>608</v>
      </c>
      <c r="M5" s="94">
        <f>SUMIFS('Metales Pesados 2025'!$Q$7:$Q$496,'Metales Pesados 2025'!$C$7:$C$496,Trimestral!$A5) + SUMIFS('Metales Pesados 2025'!$R$7:$R$496,'Metales Pesados 2025'!$C$7:$C$496,Trimestral!$A5) + SUMIFS('Metales Pesados 2025'!$S$7:$S$496,'Metales Pesados 2025'!$C$7:$C$496,Trimestral!$A5)</f>
        <v>0</v>
      </c>
      <c r="N5" s="29">
        <f>SUMIFS('Metales Pesados 2025'!$AD$7:$AD$496,'Metales Pesados 2025'!$C$7:$C$496,Trimestral!$A5) + SUMIFS('Metales Pesados 2025'!$AE$7:$AE$496,'Metales Pesados 2025'!$C$7:$C$496,Trimestral!$A5) + SUMIFS('Metales Pesados 2025'!$AF$7:$AF$496,'Metales Pesados 2025'!$C$7:$C$496,Trimestral!$A5)</f>
        <v>0</v>
      </c>
      <c r="P5" s="97">
        <v>403</v>
      </c>
      <c r="Q5" s="98" t="s">
        <v>608</v>
      </c>
      <c r="R5" s="94">
        <f>SUMIFS('Metales Pesados 2025'!$T$7:$T$496,'Metales Pesados 2025'!$C$7:$C$496,Trimestral!$A5) + SUMIFS('Metales Pesados 2025'!$U$7:$U$496,'Metales Pesados 2025'!$C$7:$C$496,Trimestral!$A5) + SUMIFS('Metales Pesados 2025'!$V$7:$V$496,'Metales Pesados 2025'!$C$7:$C$496,Trimestral!$A5)</f>
        <v>0</v>
      </c>
      <c r="S5" s="29">
        <f>SUMIFS('Metales Pesados 2025'!$AG$7:$AG$496,'Metales Pesados 2025'!$C$7:$C$496,Trimestral!$A5) + SUMIFS('Metales Pesados 2025'!$AH$7:$AH$496,'Metales Pesados 2025'!$C$7:$C$496,Trimestral!$A5) + SUMIFS('Metales Pesados 2025'!$AI$7:$AI$496,'Metales Pesados 2025'!$C$7:$C$496,Trimestral!$A5)</f>
        <v>0</v>
      </c>
    </row>
    <row r="6" spans="1:19" x14ac:dyDescent="0.3">
      <c r="A6" s="99">
        <v>402</v>
      </c>
      <c r="B6" s="100" t="s">
        <v>609</v>
      </c>
      <c r="C6" s="95">
        <f>SUMIFS('Metales Pesados 2025'!$K$7:$K$496,'Metales Pesados 2025'!$C$7:$C$496,Trimestral!$A6) + SUMIFS('Metales Pesados 2025'!$L$7:$L$496,'Metales Pesados 2025'!$C$7:$C$496,Trimestral!$A6) + SUMIFS('Metales Pesados 2025'!$M$7:$M$496,'Metales Pesados 2025'!$C$7:$C$496,Trimestral!$A6)</f>
        <v>0</v>
      </c>
      <c r="D6" s="31">
        <f>SUMIFS('Metales Pesados 2025'!$X$7:$X$496,'Metales Pesados 2025'!$C$7:$C$496,Trimestral!$A6) + SUMIFS('Metales Pesados 2025'!$Y$7:$Y$496,'Metales Pesados 2025'!$C$7:$C$496,Trimestral!$A6) + SUMIFS('Metales Pesados 2025'!$Z$7:$Z$496,'Metales Pesados 2025'!$C$7:$C$496,Trimestral!$A6)</f>
        <v>0</v>
      </c>
      <c r="F6" s="99">
        <v>402</v>
      </c>
      <c r="G6" s="100" t="s">
        <v>609</v>
      </c>
      <c r="H6" s="95">
        <f>SUMIFS('Metales Pesados 2025'!$N$7:$N$496,'Metales Pesados 2025'!$C$7:$C$496,Trimestral!$A6) + SUMIFS('Metales Pesados 2025'!$O$7:$O$496,'Metales Pesados 2025'!$C$7:$C$496,Trimestral!$A6) + SUMIFS('Metales Pesados 2025'!$P$7:$P$496,'Metales Pesados 2025'!$C$7:$C$496,Trimestral!$A6)</f>
        <v>4</v>
      </c>
      <c r="I6" s="31">
        <f>SUMIFS('Metales Pesados 2025'!$AA$7:$AA$496,'Metales Pesados 2025'!$C$7:$C$496,Trimestral!$A6) + SUMIFS('Metales Pesados 2025'!$AB$7:$AB$496,'Metales Pesados 2025'!$C$7:$C$496,Trimestral!$A6) + SUMIFS('Metales Pesados 2025'!$AC$7:$AC$496,'Metales Pesados 2025'!$C$7:$C$496,Trimestral!$A6)</f>
        <v>0</v>
      </c>
      <c r="K6" s="99">
        <v>402</v>
      </c>
      <c r="L6" s="100" t="s">
        <v>609</v>
      </c>
      <c r="M6" s="95">
        <f>SUMIFS('Metales Pesados 2025'!$Q$7:$Q$496,'Metales Pesados 2025'!$C$7:$C$496,Trimestral!$A6) + SUMIFS('Metales Pesados 2025'!$R$7:$R$496,'Metales Pesados 2025'!$C$7:$C$496,Trimestral!$A6) + SUMIFS('Metales Pesados 2025'!$S$7:$S$496,'Metales Pesados 2025'!$C$7:$C$496,Trimestral!$A6)</f>
        <v>0</v>
      </c>
      <c r="N6" s="31">
        <f>SUMIFS('Metales Pesados 2025'!$AD$7:$AD$496,'Metales Pesados 2025'!$C$7:$C$496,Trimestral!$A6) + SUMIFS('Metales Pesados 2025'!$AE$7:$AE$496,'Metales Pesados 2025'!$C$7:$C$496,Trimestral!$A6) + SUMIFS('Metales Pesados 2025'!$AF$7:$AF$496,'Metales Pesados 2025'!$C$7:$C$496,Trimestral!$A6)</f>
        <v>0</v>
      </c>
      <c r="P6" s="99">
        <v>402</v>
      </c>
      <c r="Q6" s="100" t="s">
        <v>609</v>
      </c>
      <c r="R6" s="95">
        <f>SUMIFS('Metales Pesados 2025'!$T$7:$T$496,'Metales Pesados 2025'!$C$7:$C$496,Trimestral!$A6) + SUMIFS('Metales Pesados 2025'!$U$7:$U$496,'Metales Pesados 2025'!$C$7:$C$496,Trimestral!$A6) + SUMIFS('Metales Pesados 2025'!$V$7:$V$496,'Metales Pesados 2025'!$C$7:$C$496,Trimestral!$A6)</f>
        <v>0</v>
      </c>
      <c r="S6" s="31">
        <f>SUMIFS('Metales Pesados 2025'!$AG$7:$AG$496,'Metales Pesados 2025'!$C$7:$C$496,Trimestral!$A6) + SUMIFS('Metales Pesados 2025'!$AH$7:$AH$496,'Metales Pesados 2025'!$C$7:$C$496,Trimestral!$A6) + SUMIFS('Metales Pesados 2025'!$AI$7:$AI$496,'Metales Pesados 2025'!$C$7:$C$496,Trimestral!$A6)</f>
        <v>0</v>
      </c>
    </row>
    <row r="7" spans="1:19" x14ac:dyDescent="0.3">
      <c r="A7" s="99">
        <v>405</v>
      </c>
      <c r="B7" s="100" t="s">
        <v>610</v>
      </c>
      <c r="C7" s="95">
        <f>SUMIFS('Metales Pesados 2025'!$K$7:$K$496,'Metales Pesados 2025'!$C$7:$C$496,Trimestral!$A7) + SUMIFS('Metales Pesados 2025'!$L$7:$L$496,'Metales Pesados 2025'!$C$7:$C$496,Trimestral!$A7) + SUMIFS('Metales Pesados 2025'!$M$7:$M$496,'Metales Pesados 2025'!$C$7:$C$496,Trimestral!$A7)</f>
        <v>0</v>
      </c>
      <c r="D7" s="31">
        <f>SUMIFS('Metales Pesados 2025'!$X$7:$X$496,'Metales Pesados 2025'!$C$7:$C$496,Trimestral!$A7) + SUMIFS('Metales Pesados 2025'!$Y$7:$Y$496,'Metales Pesados 2025'!$C$7:$C$496,Trimestral!$A7) + SUMIFS('Metales Pesados 2025'!$Z$7:$Z$496,'Metales Pesados 2025'!$C$7:$C$496,Trimestral!$A7)</f>
        <v>0</v>
      </c>
      <c r="F7" s="99">
        <v>405</v>
      </c>
      <c r="G7" s="100" t="s">
        <v>610</v>
      </c>
      <c r="H7" s="95">
        <f>SUMIFS('Metales Pesados 2025'!$N$7:$N$496,'Metales Pesados 2025'!$C$7:$C$496,Trimestral!$A7) + SUMIFS('Metales Pesados 2025'!$O$7:$O$496,'Metales Pesados 2025'!$C$7:$C$496,Trimestral!$A7) + SUMIFS('Metales Pesados 2025'!$P$7:$P$496,'Metales Pesados 2025'!$C$7:$C$496,Trimestral!$A7)</f>
        <v>0</v>
      </c>
      <c r="I7" s="31">
        <f>SUMIFS('Metales Pesados 2025'!$AA$7:$AA$496,'Metales Pesados 2025'!$C$7:$C$496,Trimestral!$A7) + SUMIFS('Metales Pesados 2025'!$AB$7:$AB$496,'Metales Pesados 2025'!$C$7:$C$496,Trimestral!$A7) + SUMIFS('Metales Pesados 2025'!$AC$7:$AC$496,'Metales Pesados 2025'!$C$7:$C$496,Trimestral!$A7)</f>
        <v>0</v>
      </c>
      <c r="K7" s="99">
        <v>405</v>
      </c>
      <c r="L7" s="100" t="s">
        <v>610</v>
      </c>
      <c r="M7" s="95">
        <f>SUMIFS('Metales Pesados 2025'!$Q$7:$Q$496,'Metales Pesados 2025'!$C$7:$C$496,Trimestral!$A7) + SUMIFS('Metales Pesados 2025'!$R$7:$R$496,'Metales Pesados 2025'!$C$7:$C$496,Trimestral!$A7) + SUMIFS('Metales Pesados 2025'!$S$7:$S$496,'Metales Pesados 2025'!$C$7:$C$496,Trimestral!$A7)</f>
        <v>0</v>
      </c>
      <c r="N7" s="31">
        <f>SUMIFS('Metales Pesados 2025'!$AD$7:$AD$496,'Metales Pesados 2025'!$C$7:$C$496,Trimestral!$A7) + SUMIFS('Metales Pesados 2025'!$AE$7:$AE$496,'Metales Pesados 2025'!$C$7:$C$496,Trimestral!$A7) + SUMIFS('Metales Pesados 2025'!$AF$7:$AF$496,'Metales Pesados 2025'!$C$7:$C$496,Trimestral!$A7)</f>
        <v>0</v>
      </c>
      <c r="P7" s="99">
        <v>405</v>
      </c>
      <c r="Q7" s="100" t="s">
        <v>610</v>
      </c>
      <c r="R7" s="95">
        <f>SUMIFS('Metales Pesados 2025'!$T$7:$T$496,'Metales Pesados 2025'!$C$7:$C$496,Trimestral!$A7) + SUMIFS('Metales Pesados 2025'!$U$7:$U$496,'Metales Pesados 2025'!$C$7:$C$496,Trimestral!$A7) + SUMIFS('Metales Pesados 2025'!$V$7:$V$496,'Metales Pesados 2025'!$C$7:$C$496,Trimestral!$A7)</f>
        <v>0</v>
      </c>
      <c r="S7" s="31">
        <f>SUMIFS('Metales Pesados 2025'!$AG$7:$AG$496,'Metales Pesados 2025'!$C$7:$C$496,Trimestral!$A7) + SUMIFS('Metales Pesados 2025'!$AH$7:$AH$496,'Metales Pesados 2025'!$C$7:$C$496,Trimestral!$A7) + SUMIFS('Metales Pesados 2025'!$AI$7:$AI$496,'Metales Pesados 2025'!$C$7:$C$496,Trimestral!$A7)</f>
        <v>0</v>
      </c>
    </row>
    <row r="8" spans="1:19" x14ac:dyDescent="0.3">
      <c r="A8" s="99">
        <v>400</v>
      </c>
      <c r="B8" s="100" t="s">
        <v>611</v>
      </c>
      <c r="C8" s="95">
        <f>SUMIFS('Metales Pesados 2025'!$K$7:$K$496,'Metales Pesados 2025'!$C$7:$C$496,Trimestral!$A8) + SUMIFS('Metales Pesados 2025'!$L$7:$L$496,'Metales Pesados 2025'!$C$7:$C$496,Trimestral!$A8) + SUMIFS('Metales Pesados 2025'!$M$7:$M$496,'Metales Pesados 2025'!$C$7:$C$496,Trimestral!$A8)</f>
        <v>1956</v>
      </c>
      <c r="D8" s="31">
        <f>SUMIFS('Metales Pesados 2025'!$X$7:$X$496,'Metales Pesados 2025'!$C$7:$C$496,Trimestral!$A8) + SUMIFS('Metales Pesados 2025'!$Y$7:$Y$496,'Metales Pesados 2025'!$C$7:$C$496,Trimestral!$A8) + SUMIFS('Metales Pesados 2025'!$Z$7:$Z$496,'Metales Pesados 2025'!$C$7:$C$496,Trimestral!$A8)</f>
        <v>0</v>
      </c>
      <c r="F8" s="99">
        <v>400</v>
      </c>
      <c r="G8" s="100" t="s">
        <v>611</v>
      </c>
      <c r="H8" s="95">
        <f>SUMIFS('Metales Pesados 2025'!$N$7:$N$496,'Metales Pesados 2025'!$C$7:$C$496,Trimestral!$A8) + SUMIFS('Metales Pesados 2025'!$O$7:$O$496,'Metales Pesados 2025'!$C$7:$C$496,Trimestral!$A8) + SUMIFS('Metales Pesados 2025'!$P$7:$P$496,'Metales Pesados 2025'!$C$7:$C$496,Trimestral!$A8)</f>
        <v>1851</v>
      </c>
      <c r="I8" s="31">
        <f>SUMIFS('Metales Pesados 2025'!$AA$7:$AA$496,'Metales Pesados 2025'!$C$7:$C$496,Trimestral!$A8) + SUMIFS('Metales Pesados 2025'!$AB$7:$AB$496,'Metales Pesados 2025'!$C$7:$C$496,Trimestral!$A8) + SUMIFS('Metales Pesados 2025'!$AC$7:$AC$496,'Metales Pesados 2025'!$C$7:$C$496,Trimestral!$A8)</f>
        <v>1</v>
      </c>
      <c r="K8" s="99">
        <v>400</v>
      </c>
      <c r="L8" s="100" t="s">
        <v>611</v>
      </c>
      <c r="M8" s="95">
        <f>SUMIFS('Metales Pesados 2025'!$Q$7:$Q$496,'Metales Pesados 2025'!$C$7:$C$496,Trimestral!$A8) + SUMIFS('Metales Pesados 2025'!$R$7:$R$496,'Metales Pesados 2025'!$C$7:$C$496,Trimestral!$A8) + SUMIFS('Metales Pesados 2025'!$S$7:$S$496,'Metales Pesados 2025'!$C$7:$C$496,Trimestral!$A8)</f>
        <v>1047</v>
      </c>
      <c r="N8" s="31">
        <f>SUMIFS('Metales Pesados 2025'!$AD$7:$AD$496,'Metales Pesados 2025'!$C$7:$C$496,Trimestral!$A8) + SUMIFS('Metales Pesados 2025'!$AE$7:$AE$496,'Metales Pesados 2025'!$C$7:$C$496,Trimestral!$A8) + SUMIFS('Metales Pesados 2025'!$AF$7:$AF$496,'Metales Pesados 2025'!$C$7:$C$496,Trimestral!$A8)</f>
        <v>7</v>
      </c>
      <c r="P8" s="99">
        <v>400</v>
      </c>
      <c r="Q8" s="100" t="s">
        <v>611</v>
      </c>
      <c r="R8" s="95">
        <f>SUMIFS('Metales Pesados 2025'!$T$7:$T$496,'Metales Pesados 2025'!$C$7:$C$496,Trimestral!$A8) + SUMIFS('Metales Pesados 2025'!$U$7:$U$496,'Metales Pesados 2025'!$C$7:$C$496,Trimestral!$A8) + SUMIFS('Metales Pesados 2025'!$V$7:$V$496,'Metales Pesados 2025'!$C$7:$C$496,Trimestral!$A8)</f>
        <v>87</v>
      </c>
      <c r="S8" s="31">
        <f>SUMIFS('Metales Pesados 2025'!$AG$7:$AG$496,'Metales Pesados 2025'!$C$7:$C$496,Trimestral!$A8) + SUMIFS('Metales Pesados 2025'!$AH$7:$AH$496,'Metales Pesados 2025'!$C$7:$C$496,Trimestral!$A8) + SUMIFS('Metales Pesados 2025'!$AI$7:$AI$496,'Metales Pesados 2025'!$C$7:$C$496,Trimestral!$A8)</f>
        <v>0</v>
      </c>
    </row>
    <row r="9" spans="1:19" x14ac:dyDescent="0.3">
      <c r="A9" s="99">
        <v>406</v>
      </c>
      <c r="B9" s="100" t="s">
        <v>612</v>
      </c>
      <c r="C9" s="95">
        <f>SUMIFS('Metales Pesados 2025'!$K$7:$K$496,'Metales Pesados 2025'!$C$7:$C$496,Trimestral!$A9) + SUMIFS('Metales Pesados 2025'!$L$7:$L$496,'Metales Pesados 2025'!$C$7:$C$496,Trimestral!$A9) + SUMIFS('Metales Pesados 2025'!$M$7:$M$496,'Metales Pesados 2025'!$C$7:$C$496,Trimestral!$A9)</f>
        <v>0</v>
      </c>
      <c r="D9" s="31">
        <f>SUMIFS('Metales Pesados 2025'!$X$7:$X$496,'Metales Pesados 2025'!$C$7:$C$496,Trimestral!$A9) + SUMIFS('Metales Pesados 2025'!$Y$7:$Y$496,'Metales Pesados 2025'!$C$7:$C$496,Trimestral!$A9) + SUMIFS('Metales Pesados 2025'!$Z$7:$Z$496,'Metales Pesados 2025'!$C$7:$C$496,Trimestral!$A9)</f>
        <v>0</v>
      </c>
      <c r="F9" s="99">
        <v>406</v>
      </c>
      <c r="G9" s="100" t="s">
        <v>612</v>
      </c>
      <c r="H9" s="95">
        <f>SUMIFS('Metales Pesados 2025'!$N$7:$N$496,'Metales Pesados 2025'!$C$7:$C$496,Trimestral!$A9) + SUMIFS('Metales Pesados 2025'!$O$7:$O$496,'Metales Pesados 2025'!$C$7:$C$496,Trimestral!$A9) + SUMIFS('Metales Pesados 2025'!$P$7:$P$496,'Metales Pesados 2025'!$C$7:$C$496,Trimestral!$A9)</f>
        <v>29</v>
      </c>
      <c r="I9" s="31">
        <f>SUMIFS('Metales Pesados 2025'!$AA$7:$AA$496,'Metales Pesados 2025'!$C$7:$C$496,Trimestral!$A9) + SUMIFS('Metales Pesados 2025'!$AB$7:$AB$496,'Metales Pesados 2025'!$C$7:$C$496,Trimestral!$A9) + SUMIFS('Metales Pesados 2025'!$AC$7:$AC$496,'Metales Pesados 2025'!$C$7:$C$496,Trimestral!$A9)</f>
        <v>0</v>
      </c>
      <c r="K9" s="99">
        <v>406</v>
      </c>
      <c r="L9" s="100" t="s">
        <v>612</v>
      </c>
      <c r="M9" s="95">
        <f>SUMIFS('Metales Pesados 2025'!$Q$7:$Q$496,'Metales Pesados 2025'!$C$7:$C$496,Trimestral!$A9) + SUMIFS('Metales Pesados 2025'!$R$7:$R$496,'Metales Pesados 2025'!$C$7:$C$496,Trimestral!$A9) + SUMIFS('Metales Pesados 2025'!$S$7:$S$496,'Metales Pesados 2025'!$C$7:$C$496,Trimestral!$A9)</f>
        <v>0</v>
      </c>
      <c r="N9" s="31">
        <f>SUMIFS('Metales Pesados 2025'!$AD$7:$AD$496,'Metales Pesados 2025'!$C$7:$C$496,Trimestral!$A9) + SUMIFS('Metales Pesados 2025'!$AE$7:$AE$496,'Metales Pesados 2025'!$C$7:$C$496,Trimestral!$A9) + SUMIFS('Metales Pesados 2025'!$AF$7:$AF$496,'Metales Pesados 2025'!$C$7:$C$496,Trimestral!$A9)</f>
        <v>0</v>
      </c>
      <c r="P9" s="99">
        <v>406</v>
      </c>
      <c r="Q9" s="100" t="s">
        <v>612</v>
      </c>
      <c r="R9" s="95">
        <f>SUMIFS('Metales Pesados 2025'!$T$7:$T$496,'Metales Pesados 2025'!$C$7:$C$496,Trimestral!$A9) + SUMIFS('Metales Pesados 2025'!$U$7:$U$496,'Metales Pesados 2025'!$C$7:$C$496,Trimestral!$A9) + SUMIFS('Metales Pesados 2025'!$V$7:$V$496,'Metales Pesados 2025'!$C$7:$C$496,Trimestral!$A9)</f>
        <v>0</v>
      </c>
      <c r="S9" s="31">
        <f>SUMIFS('Metales Pesados 2025'!$AG$7:$AG$496,'Metales Pesados 2025'!$C$7:$C$496,Trimestral!$A9) + SUMIFS('Metales Pesados 2025'!$AH$7:$AH$496,'Metales Pesados 2025'!$C$7:$C$496,Trimestral!$A9) + SUMIFS('Metales Pesados 2025'!$AI$7:$AI$496,'Metales Pesados 2025'!$C$7:$C$496,Trimestral!$A9)</f>
        <v>0</v>
      </c>
    </row>
    <row r="10" spans="1:19" x14ac:dyDescent="0.3">
      <c r="A10" s="99">
        <v>407</v>
      </c>
      <c r="B10" s="100" t="s">
        <v>613</v>
      </c>
      <c r="C10" s="95">
        <f>SUMIFS('Metales Pesados 2025'!$K$7:$K$496,'Metales Pesados 2025'!$C$7:$C$496,Trimestral!$A10) + SUMIFS('Metales Pesados 2025'!$L$7:$L$496,'Metales Pesados 2025'!$C$7:$C$496,Trimestral!$A10) + SUMIFS('Metales Pesados 2025'!$M$7:$M$496,'Metales Pesados 2025'!$C$7:$C$496,Trimestral!$A10)</f>
        <v>1039</v>
      </c>
      <c r="D10" s="31">
        <f>SUMIFS('Metales Pesados 2025'!$X$7:$X$496,'Metales Pesados 2025'!$C$7:$C$496,Trimestral!$A10) + SUMIFS('Metales Pesados 2025'!$Y$7:$Y$496,'Metales Pesados 2025'!$C$7:$C$496,Trimestral!$A10) + SUMIFS('Metales Pesados 2025'!$Z$7:$Z$496,'Metales Pesados 2025'!$C$7:$C$496,Trimestral!$A10)</f>
        <v>13</v>
      </c>
      <c r="F10" s="99">
        <v>407</v>
      </c>
      <c r="G10" s="100" t="s">
        <v>613</v>
      </c>
      <c r="H10" s="95">
        <f>SUMIFS('Metales Pesados 2025'!$N$7:$N$496,'Metales Pesados 2025'!$C$7:$C$496,Trimestral!$A10) + SUMIFS('Metales Pesados 2025'!$O$7:$O$496,'Metales Pesados 2025'!$C$7:$C$496,Trimestral!$A10) + SUMIFS('Metales Pesados 2025'!$P$7:$P$496,'Metales Pesados 2025'!$C$7:$C$496,Trimestral!$A10)</f>
        <v>376</v>
      </c>
      <c r="I10" s="31">
        <f>SUMIFS('Metales Pesados 2025'!$AA$7:$AA$496,'Metales Pesados 2025'!$C$7:$C$496,Trimestral!$A10) + SUMIFS('Metales Pesados 2025'!$AB$7:$AB$496,'Metales Pesados 2025'!$C$7:$C$496,Trimestral!$A10) + SUMIFS('Metales Pesados 2025'!$AC$7:$AC$496,'Metales Pesados 2025'!$C$7:$C$496,Trimestral!$A10)</f>
        <v>10</v>
      </c>
      <c r="K10" s="99">
        <v>407</v>
      </c>
      <c r="L10" s="100" t="s">
        <v>613</v>
      </c>
      <c r="M10" s="95">
        <f>SUMIFS('Metales Pesados 2025'!$Q$7:$Q$496,'Metales Pesados 2025'!$C$7:$C$496,Trimestral!$A10) + SUMIFS('Metales Pesados 2025'!$R$7:$R$496,'Metales Pesados 2025'!$C$7:$C$496,Trimestral!$A10) + SUMIFS('Metales Pesados 2025'!$S$7:$S$496,'Metales Pesados 2025'!$C$7:$C$496,Trimestral!$A10)</f>
        <v>272</v>
      </c>
      <c r="N10" s="31">
        <f>SUMIFS('Metales Pesados 2025'!$AD$7:$AD$496,'Metales Pesados 2025'!$C$7:$C$496,Trimestral!$A10) + SUMIFS('Metales Pesados 2025'!$AE$7:$AE$496,'Metales Pesados 2025'!$C$7:$C$496,Trimestral!$A10) + SUMIFS('Metales Pesados 2025'!$AF$7:$AF$496,'Metales Pesados 2025'!$C$7:$C$496,Trimestral!$A10)</f>
        <v>9</v>
      </c>
      <c r="P10" s="99">
        <v>407</v>
      </c>
      <c r="Q10" s="100" t="s">
        <v>613</v>
      </c>
      <c r="R10" s="95">
        <f>SUMIFS('Metales Pesados 2025'!$T$7:$T$496,'Metales Pesados 2025'!$C$7:$C$496,Trimestral!$A10) + SUMIFS('Metales Pesados 2025'!$U$7:$U$496,'Metales Pesados 2025'!$C$7:$C$496,Trimestral!$A10) + SUMIFS('Metales Pesados 2025'!$V$7:$V$496,'Metales Pesados 2025'!$C$7:$C$496,Trimestral!$A10)</f>
        <v>15</v>
      </c>
      <c r="S10" s="31">
        <f>SUMIFS('Metales Pesados 2025'!$AG$7:$AG$496,'Metales Pesados 2025'!$C$7:$C$496,Trimestral!$A10) + SUMIFS('Metales Pesados 2025'!$AH$7:$AH$496,'Metales Pesados 2025'!$C$7:$C$496,Trimestral!$A10) + SUMIFS('Metales Pesados 2025'!$AI$7:$AI$496,'Metales Pesados 2025'!$C$7:$C$496,Trimestral!$A10)</f>
        <v>2</v>
      </c>
    </row>
    <row r="11" spans="1:19" x14ac:dyDescent="0.3">
      <c r="A11" s="99">
        <v>401</v>
      </c>
      <c r="B11" s="100" t="s">
        <v>16</v>
      </c>
      <c r="C11" s="95">
        <f>SUMIFS('Metales Pesados 2025'!$K$7:$K$496,'Metales Pesados 2025'!$C$7:$C$496,Trimestral!$A11) + SUMIFS('Metales Pesados 2025'!$L$7:$L$496,'Metales Pesados 2025'!$C$7:$C$496,Trimestral!$A11) + SUMIFS('Metales Pesados 2025'!$M$7:$M$496,'Metales Pesados 2025'!$C$7:$C$496,Trimestral!$A11)</f>
        <v>962</v>
      </c>
      <c r="D11" s="31">
        <f>SUMIFS('Metales Pesados 2025'!$X$7:$X$496,'Metales Pesados 2025'!$C$7:$C$496,Trimestral!$A11) + SUMIFS('Metales Pesados 2025'!$Y$7:$Y$496,'Metales Pesados 2025'!$C$7:$C$496,Trimestral!$A11) + SUMIFS('Metales Pesados 2025'!$Z$7:$Z$496,'Metales Pesados 2025'!$C$7:$C$496,Trimestral!$A11)</f>
        <v>34</v>
      </c>
      <c r="F11" s="99">
        <v>401</v>
      </c>
      <c r="G11" s="100" t="s">
        <v>16</v>
      </c>
      <c r="H11" s="95">
        <f>SUMIFS('Metales Pesados 2025'!$N$7:$N$496,'Metales Pesados 2025'!$C$7:$C$496,Trimestral!$A11) + SUMIFS('Metales Pesados 2025'!$O$7:$O$496,'Metales Pesados 2025'!$C$7:$C$496,Trimestral!$A11) + SUMIFS('Metales Pesados 2025'!$P$7:$P$496,'Metales Pesados 2025'!$C$7:$C$496,Trimestral!$A11)</f>
        <v>1906</v>
      </c>
      <c r="I11" s="31">
        <f>SUMIFS('Metales Pesados 2025'!$AA$7:$AA$496,'Metales Pesados 2025'!$C$7:$C$496,Trimestral!$A11) + SUMIFS('Metales Pesados 2025'!$AB$7:$AB$496,'Metales Pesados 2025'!$C$7:$C$496,Trimestral!$A11) + SUMIFS('Metales Pesados 2025'!$AC$7:$AC$496,'Metales Pesados 2025'!$C$7:$C$496,Trimestral!$A11)</f>
        <v>72</v>
      </c>
      <c r="K11" s="99">
        <v>401</v>
      </c>
      <c r="L11" s="100" t="s">
        <v>16</v>
      </c>
      <c r="M11" s="95">
        <f>SUMIFS('Metales Pesados 2025'!$Q$7:$Q$496,'Metales Pesados 2025'!$C$7:$C$496,Trimestral!$A11) + SUMIFS('Metales Pesados 2025'!$R$7:$R$496,'Metales Pesados 2025'!$C$7:$C$496,Trimestral!$A11) + SUMIFS('Metales Pesados 2025'!$S$7:$S$496,'Metales Pesados 2025'!$C$7:$C$496,Trimestral!$A11)</f>
        <v>991</v>
      </c>
      <c r="N11" s="31">
        <f>SUMIFS('Metales Pesados 2025'!$AD$7:$AD$496,'Metales Pesados 2025'!$C$7:$C$496,Trimestral!$A11) + SUMIFS('Metales Pesados 2025'!$AE$7:$AE$496,'Metales Pesados 2025'!$C$7:$C$496,Trimestral!$A11) + SUMIFS('Metales Pesados 2025'!$AF$7:$AF$496,'Metales Pesados 2025'!$C$7:$C$496,Trimestral!$A11)</f>
        <v>30</v>
      </c>
      <c r="P11" s="99">
        <v>401</v>
      </c>
      <c r="Q11" s="100" t="s">
        <v>16</v>
      </c>
      <c r="R11" s="95">
        <f>SUMIFS('Metales Pesados 2025'!$T$7:$T$496,'Metales Pesados 2025'!$C$7:$C$496,Trimestral!$A11) + SUMIFS('Metales Pesados 2025'!$U$7:$U$496,'Metales Pesados 2025'!$C$7:$C$496,Trimestral!$A11) + SUMIFS('Metales Pesados 2025'!$V$7:$V$496,'Metales Pesados 2025'!$C$7:$C$496,Trimestral!$A11)</f>
        <v>112</v>
      </c>
      <c r="S11" s="31">
        <f>SUMIFS('Metales Pesados 2025'!$AG$7:$AG$496,'Metales Pesados 2025'!$C$7:$C$496,Trimestral!$A11) + SUMIFS('Metales Pesados 2025'!$AH$7:$AH$496,'Metales Pesados 2025'!$C$7:$C$496,Trimestral!$A11) + SUMIFS('Metales Pesados 2025'!$AI$7:$AI$496,'Metales Pesados 2025'!$C$7:$C$496,Trimestral!$A11)</f>
        <v>13</v>
      </c>
    </row>
    <row r="12" spans="1:19" ht="15" thickBot="1" x14ac:dyDescent="0.35">
      <c r="A12" s="101">
        <v>404</v>
      </c>
      <c r="B12" s="102" t="s">
        <v>464</v>
      </c>
      <c r="C12" s="96">
        <f>SUMIFS('Metales Pesados 2025'!$K$7:$K$496,'Metales Pesados 2025'!$C$7:$C$496,Trimestral!$A12) + SUMIFS('Metales Pesados 2025'!$L$7:$L$496,'Metales Pesados 2025'!$C$7:$C$496,Trimestral!$A12) + SUMIFS('Metales Pesados 2025'!$M$7:$M$496,'Metales Pesados 2025'!$C$7:$C$496,Trimestral!$A12)</f>
        <v>430</v>
      </c>
      <c r="D12" s="34">
        <f>SUMIFS('Metales Pesados 2025'!$X$7:$X$496,'Metales Pesados 2025'!$C$7:$C$496,Trimestral!$A12) + SUMIFS('Metales Pesados 2025'!$Y$7:$Y$496,'Metales Pesados 2025'!$C$7:$C$496,Trimestral!$A12) + SUMIFS('Metales Pesados 2025'!$Z$7:$Z$496,'Metales Pesados 2025'!$C$7:$C$496,Trimestral!$A12)</f>
        <v>12</v>
      </c>
      <c r="F12" s="101">
        <v>404</v>
      </c>
      <c r="G12" s="102" t="s">
        <v>464</v>
      </c>
      <c r="H12" s="96">
        <f>SUMIFS('Metales Pesados 2025'!$N$7:$N$496,'Metales Pesados 2025'!$C$7:$C$496,Trimestral!$A12) + SUMIFS('Metales Pesados 2025'!$O$7:$O$496,'Metales Pesados 2025'!$C$7:$C$496,Trimestral!$A12) + SUMIFS('Metales Pesados 2025'!$P$7:$P$496,'Metales Pesados 2025'!$C$7:$C$496,Trimestral!$A12)</f>
        <v>1474</v>
      </c>
      <c r="I12" s="34">
        <f>SUMIFS('Metales Pesados 2025'!$AA$7:$AA$496,'Metales Pesados 2025'!$C$7:$C$496,Trimestral!$A12) + SUMIFS('Metales Pesados 2025'!$AB$7:$AB$496,'Metales Pesados 2025'!$C$7:$C$496,Trimestral!$A12) + SUMIFS('Metales Pesados 2025'!$AC$7:$AC$496,'Metales Pesados 2025'!$C$7:$C$496,Trimestral!$A12)</f>
        <v>13</v>
      </c>
      <c r="K12" s="101">
        <v>404</v>
      </c>
      <c r="L12" s="102" t="s">
        <v>464</v>
      </c>
      <c r="M12" s="96">
        <f>SUMIFS('Metales Pesados 2025'!$Q$7:$Q$496,'Metales Pesados 2025'!$C$7:$C$496,Trimestral!$A12) + SUMIFS('Metales Pesados 2025'!$R$7:$R$496,'Metales Pesados 2025'!$C$7:$C$496,Trimestral!$A12) + SUMIFS('Metales Pesados 2025'!$S$7:$S$496,'Metales Pesados 2025'!$C$7:$C$496,Trimestral!$A12)</f>
        <v>827</v>
      </c>
      <c r="N12" s="34">
        <f>SUMIFS('Metales Pesados 2025'!$AD$7:$AD$496,'Metales Pesados 2025'!$C$7:$C$496,Trimestral!$A12) + SUMIFS('Metales Pesados 2025'!$AE$7:$AE$496,'Metales Pesados 2025'!$C$7:$C$496,Trimestral!$A12) + SUMIFS('Metales Pesados 2025'!$AF$7:$AF$496,'Metales Pesados 2025'!$C$7:$C$496,Trimestral!$A12)</f>
        <v>31</v>
      </c>
      <c r="P12" s="101">
        <v>404</v>
      </c>
      <c r="Q12" s="102" t="s">
        <v>464</v>
      </c>
      <c r="R12" s="96">
        <f>SUMIFS('Metales Pesados 2025'!$T$7:$T$496,'Metales Pesados 2025'!$C$7:$C$496,Trimestral!$A12) + SUMIFS('Metales Pesados 2025'!$U$7:$U$496,'Metales Pesados 2025'!$C$7:$C$496,Trimestral!$A12) + SUMIFS('Metales Pesados 2025'!$V$7:$V$496,'Metales Pesados 2025'!$C$7:$C$496,Trimestral!$A12)</f>
        <v>0</v>
      </c>
      <c r="S12" s="34">
        <f>SUMIFS('Metales Pesados 2025'!$AG$7:$AG$496,'Metales Pesados 2025'!$C$7:$C$496,Trimestral!$A12) + SUMIFS('Metales Pesados 2025'!$AH$7:$AH$496,'Metales Pesados 2025'!$C$7:$C$496,Trimestral!$A12) + SUMIFS('Metales Pesados 2025'!$AI$7:$AI$496,'Metales Pesados 2025'!$C$7:$C$496,Trimestral!$A12)</f>
        <v>0</v>
      </c>
    </row>
    <row r="13" spans="1:19" ht="15" thickBot="1" x14ac:dyDescent="0.35">
      <c r="A13" s="91"/>
      <c r="B13" s="110" t="s">
        <v>621</v>
      </c>
      <c r="C13" s="109">
        <f>SUM(C5:C12)</f>
        <v>4387</v>
      </c>
      <c r="D13" s="109">
        <f>SUM(D5:D12)</f>
        <v>59</v>
      </c>
      <c r="G13" s="110" t="s">
        <v>621</v>
      </c>
      <c r="H13" s="109">
        <f>SUM(H5:H12)</f>
        <v>5640</v>
      </c>
      <c r="I13" s="109">
        <f>SUM(I5:I12)</f>
        <v>96</v>
      </c>
      <c r="L13" s="110" t="s">
        <v>621</v>
      </c>
      <c r="M13" s="109">
        <f>SUM(M5:M12)</f>
        <v>3137</v>
      </c>
      <c r="N13" s="109">
        <f>SUM(N5:N12)</f>
        <v>77</v>
      </c>
      <c r="Q13" s="110" t="s">
        <v>621</v>
      </c>
      <c r="R13" s="109">
        <f>SUM(R5:R12)</f>
        <v>214</v>
      </c>
      <c r="S13" s="109">
        <f>SUM(S5:S12)</f>
        <v>15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sqref="A1:K1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18.600000000000001" thickBot="1" x14ac:dyDescent="0.4">
      <c r="A2" s="189" t="s">
        <v>617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8.600000000000001" thickBot="1" x14ac:dyDescent="0.4">
      <c r="A3" s="113"/>
      <c r="B3" s="114"/>
      <c r="C3" s="186" t="s">
        <v>572</v>
      </c>
      <c r="D3" s="187"/>
      <c r="E3" s="188"/>
      <c r="F3" s="186" t="s">
        <v>627</v>
      </c>
      <c r="G3" s="187"/>
      <c r="H3" s="188"/>
      <c r="I3" s="186" t="s">
        <v>628</v>
      </c>
      <c r="J3" s="187"/>
      <c r="K3" s="188"/>
    </row>
    <row r="4" spans="1:11" ht="15" thickBot="1" x14ac:dyDescent="0.35">
      <c r="A4" s="105" t="s">
        <v>615</v>
      </c>
      <c r="B4" s="105" t="s">
        <v>616</v>
      </c>
      <c r="C4" s="111" t="s">
        <v>622</v>
      </c>
      <c r="D4" s="111" t="s">
        <v>624</v>
      </c>
      <c r="E4" s="111" t="s">
        <v>626</v>
      </c>
      <c r="F4" s="112" t="s">
        <v>623</v>
      </c>
      <c r="G4" s="112" t="s">
        <v>625</v>
      </c>
      <c r="H4" s="112" t="s">
        <v>626</v>
      </c>
      <c r="I4" s="136" t="s">
        <v>560</v>
      </c>
      <c r="J4" s="136" t="s">
        <v>557</v>
      </c>
      <c r="K4" s="136" t="s">
        <v>626</v>
      </c>
    </row>
    <row r="5" spans="1:11" x14ac:dyDescent="0.3">
      <c r="A5" s="97">
        <v>403</v>
      </c>
      <c r="B5" s="98" t="s">
        <v>608</v>
      </c>
      <c r="C5" s="132"/>
      <c r="D5" s="115">
        <f>SUMIFS('Metales Pesados 2025'!$K$7:$K$496,'Metales Pesados 2025'!$C$7:$C$496,'Reporte de Avance'!$A5) + SUMIFS('Metales Pesados 2025'!$L$7:$L$496,'Metales Pesados 2025'!$C$7:$C$496,'Reporte de Avance'!$A5) + SUMIFS('Metales Pesados 2025'!$M$7:$M$496,'Metales Pesados 2025'!$C$7:$C$496,'Reporte de Avance'!$A5)</f>
        <v>0</v>
      </c>
      <c r="E5" s="116">
        <f t="shared" ref="E5:E10" si="0">IFERROR(D5/C5,0)*100</f>
        <v>0</v>
      </c>
      <c r="F5" s="117"/>
      <c r="G5" s="117">
        <f>SUMIFS('Metales Pesados 2025'!$X$7:$X$496,'Metales Pesados 2025'!$C$7:$C$496,'Reporte de Avance'!$A5) + SUMIFS('Metales Pesados 2025'!$Y$7:$Y$496,'Metales Pesados 2025'!$C$7:$C$496,'Reporte de Avance'!$A5) + SUMIFS('Metales Pesados 2025'!$Z$7:$Z$496,'Metales Pesados 2025'!$C$7:$C$496,'Reporte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609</v>
      </c>
      <c r="C6" s="133"/>
      <c r="D6" s="119">
        <f>SUMIFS('Metales Pesados 2025'!$K$7:$K$496,'Metales Pesados 2025'!$C$7:$C$496,'Reporte de Avance'!$A6) + SUMIFS('Metales Pesados 2025'!$L$7:$L$496,'Metales Pesados 2025'!$C$7:$C$496,'Reporte de Avance'!$A6) + SUMIFS('Metales Pesados 2025'!$M$7:$M$496,'Metales Pesados 2025'!$C$7:$C$496,'Reporte de Avance'!$A6)</f>
        <v>0</v>
      </c>
      <c r="E6" s="120">
        <f t="shared" si="0"/>
        <v>0</v>
      </c>
      <c r="F6" s="121"/>
      <c r="G6" s="121">
        <f>SUMIFS('Metales Pesados 2025'!$X$7:$X$496,'Metales Pesados 2025'!$C$7:$C$496,'Reporte de Avance'!$A6) + SUMIFS('Metales Pesados 2025'!$Y$7:$Y$496,'Metales Pesados 2025'!$C$7:$C$496,'Reporte de Avance'!$A6) + SUMIFS('Metales Pesados 2025'!$Z$7:$Z$496,'Metales Pesados 2025'!$C$7:$C$496,'Reporte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610</v>
      </c>
      <c r="C7" s="133"/>
      <c r="D7" s="119">
        <f>SUMIFS('Metales Pesados 2025'!$K$7:$K$496,'Metales Pesados 2025'!$C$7:$C$496,'Reporte de Avance'!$A7) + SUMIFS('Metales Pesados 2025'!$L$7:$L$496,'Metales Pesados 2025'!$C$7:$C$496,'Reporte de Avance'!$A7) + SUMIFS('Metales Pesados 2025'!$M$7:$M$496,'Metales Pesados 2025'!$C$7:$C$496,'Reporte de Avance'!$A7)</f>
        <v>0</v>
      </c>
      <c r="E7" s="120">
        <f t="shared" si="0"/>
        <v>0</v>
      </c>
      <c r="F7" s="121"/>
      <c r="G7" s="121">
        <f>SUMIFS('Metales Pesados 2025'!$X$7:$X$496,'Metales Pesados 2025'!$C$7:$C$496,'Reporte de Avance'!$A7) + SUMIFS('Metales Pesados 2025'!$Y$7:$Y$496,'Metales Pesados 2025'!$C$7:$C$496,'Reporte de Avance'!$A7) + SUMIFS('Metales Pesados 2025'!$Z$7:$Z$496,'Metales Pesados 2025'!$C$7:$C$496,'Reporte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611</v>
      </c>
      <c r="C8" s="133">
        <v>7404</v>
      </c>
      <c r="D8" s="119">
        <f>SUMIFS('Metales Pesados 2025'!$K$7:$K$496,'Metales Pesados 2025'!$C$7:$C$496,'Reporte de Avance'!$A8) + SUMIFS('Metales Pesados 2025'!$L$7:$L$496,'Metales Pesados 2025'!$C$7:$C$496,'Reporte de Avance'!$A8) + SUMIFS('Metales Pesados 2025'!$M$7:$M$496,'Metales Pesados 2025'!$C$7:$C$496,'Reporte de Avance'!$A8)</f>
        <v>1956</v>
      </c>
      <c r="E8" s="120">
        <f t="shared" si="0"/>
        <v>26.418152350081037</v>
      </c>
      <c r="F8" s="121">
        <v>546</v>
      </c>
      <c r="G8" s="121">
        <f>SUMIFS('Metales Pesados 2025'!$X$7:$X$496,'Metales Pesados 2025'!$C$7:$C$496,'Reporte de Avance'!$A8) + SUMIFS('Metales Pesados 2025'!$Y$7:$Y$496,'Metales Pesados 2025'!$C$7:$C$496,'Reporte de Avance'!$A8) + SUMIFS('Metales Pesados 2025'!$Z$7:$Z$496,'Metales Pesados 2025'!$C$7:$C$496,'Reporte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1956</v>
      </c>
      <c r="K8" s="140">
        <f t="shared" si="2"/>
        <v>24.60377358490566</v>
      </c>
    </row>
    <row r="9" spans="1:11" x14ac:dyDescent="0.3">
      <c r="A9" s="99">
        <v>406</v>
      </c>
      <c r="B9" s="100" t="s">
        <v>612</v>
      </c>
      <c r="C9" s="133"/>
      <c r="D9" s="119">
        <f>SUMIFS('Metales Pesados 2025'!$K$7:$K$496,'Metales Pesados 2025'!$C$7:$C$496,'Reporte de Avance'!$A9) + SUMIFS('Metales Pesados 2025'!$L$7:$L$496,'Metales Pesados 2025'!$C$7:$C$496,'Reporte de Avance'!$A9) + SUMIFS('Metales Pesados 2025'!$M$7:$M$496,'Metales Pesados 2025'!$C$7:$C$496,'Reporte de Avance'!$A9)</f>
        <v>0</v>
      </c>
      <c r="E9" s="120">
        <f t="shared" si="0"/>
        <v>0</v>
      </c>
      <c r="F9" s="121"/>
      <c r="G9" s="121">
        <f>SUMIFS('Metales Pesados 2025'!$X$7:$X$496,'Metales Pesados 2025'!$C$7:$C$496,'Reporte de Avance'!$A9) + SUMIFS('Metales Pesados 2025'!$Y$7:$Y$496,'Metales Pesados 2025'!$C$7:$C$496,'Reporte de Avance'!$A9) + SUMIFS('Metales Pesados 2025'!$Z$7:$Z$496,'Metales Pesados 2025'!$C$7:$C$496,'Reporte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613</v>
      </c>
      <c r="C10" s="133">
        <v>880</v>
      </c>
      <c r="D10" s="119">
        <f>SUMIFS('Metales Pesados 2025'!$K$7:$K$496,'Metales Pesados 2025'!$C$7:$C$496,'Reporte de Avance'!$A10) + SUMIFS('Metales Pesados 2025'!$L$7:$L$496,'Metales Pesados 2025'!$C$7:$C$496,'Reporte de Avance'!$A10) + SUMIFS('Metales Pesados 2025'!$M$7:$M$496,'Metales Pesados 2025'!$C$7:$C$496,'Reporte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2025'!$X$7:$X$496,'Metales Pesados 2025'!$C$7:$C$496,'Reporte de Avance'!$A10) + SUMIFS('Metales Pesados 2025'!$Y$7:$Y$496,'Metales Pesados 2025'!$C$7:$C$496,'Reporte de Avance'!$A10) + SUMIFS('Metales Pesados 2025'!$Z$7:$Z$496,'Metales Pesados 2025'!$C$7:$C$496,'Reporte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2025'!$K$7:$K$496,'Metales Pesados 2025'!$C$7:$C$496,'Reporte de Avance'!$A11) + SUMIFS('Metales Pesados 2025'!$L$7:$L$496,'Metales Pesados 2025'!$C$7:$C$496,'Reporte de Avance'!$A11) + SUMIFS('Metales Pesados 2025'!$M$7:$M$496,'Metales Pesados 2025'!$C$7:$C$496,'Reporte de Avance'!$A11)</f>
        <v>962</v>
      </c>
      <c r="E11" s="120">
        <f>IFERROR(D11/C11,0)*100</f>
        <v>32.152406417112303</v>
      </c>
      <c r="F11" s="121">
        <v>302</v>
      </c>
      <c r="G11" s="121">
        <f>SUMIFS('Metales Pesados 2025'!$X$7:$X$496,'Metales Pesados 2025'!$C$7:$C$496,'Reporte de Avance'!$A11) + SUMIFS('Metales Pesados 2025'!$Y$7:$Y$496,'Metales Pesados 2025'!$C$7:$C$496,'Reporte de Avance'!$A11) + SUMIFS('Metales Pesados 2025'!$Z$7:$Z$496,'Metales Pesados 2025'!$C$7:$C$496,'Reporte de Avance'!$A11)</f>
        <v>34</v>
      </c>
      <c r="H11" s="123">
        <f t="shared" si="1"/>
        <v>11.258278145695364</v>
      </c>
      <c r="I11" s="139">
        <f t="shared" si="3"/>
        <v>3294</v>
      </c>
      <c r="J11" s="139">
        <f t="shared" si="4"/>
        <v>996</v>
      </c>
      <c r="K11" s="140">
        <f t="shared" si="2"/>
        <v>30.236794171220399</v>
      </c>
    </row>
    <row r="12" spans="1:11" ht="15" thickBot="1" x14ac:dyDescent="0.35">
      <c r="A12" s="101">
        <v>404</v>
      </c>
      <c r="B12" s="102" t="s">
        <v>464</v>
      </c>
      <c r="C12" s="134"/>
      <c r="D12" s="124">
        <f>SUMIFS('Metales Pesados 2025'!$K$7:$K$496,'Metales Pesados 2025'!$C$7:$C$496,'Reporte de Avance'!$A12) + SUMIFS('Metales Pesados 2025'!$L$7:$L$496,'Metales Pesados 2025'!$C$7:$C$496,'Reporte de Avance'!$A12) + SUMIFS('Metales Pesados 2025'!$M$7:$M$496,'Metales Pesados 2025'!$C$7:$C$496,'Reporte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2025'!$X$7:$X$496,'Metales Pesados 2025'!$C$7:$C$496,'Reporte de Avance'!$A12) + SUMIFS('Metales Pesados 2025'!$Y$7:$Y$496,'Metales Pesados 2025'!$C$7:$C$496,'Reporte de Avance'!$A12) + SUMIFS('Metales Pesados 2025'!$Z$7:$Z$496,'Metales Pesados 2025'!$C$7:$C$496,'Reporte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621</v>
      </c>
      <c r="C13" s="135"/>
      <c r="D13" s="128">
        <f>SUM(D5:D12)</f>
        <v>4387</v>
      </c>
      <c r="E13" s="129">
        <f t="shared" si="5"/>
        <v>0</v>
      </c>
      <c r="F13" s="130"/>
      <c r="G13" s="130">
        <f>SUM(G5:G12)</f>
        <v>59</v>
      </c>
      <c r="H13" s="131">
        <f t="shared" si="1"/>
        <v>0</v>
      </c>
      <c r="I13" s="143">
        <f t="shared" si="3"/>
        <v>0</v>
      </c>
      <c r="J13" s="143">
        <f t="shared" si="4"/>
        <v>4446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L4" sqref="L4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4.8867187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4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65" t="s">
        <v>642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O1" s="165" t="s">
        <v>645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7"/>
    </row>
    <row r="2" spans="1:27" x14ac:dyDescent="0.3">
      <c r="A2" s="151" t="s">
        <v>607</v>
      </c>
      <c r="B2" s="26">
        <v>400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O2" s="151" t="s">
        <v>607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9" t="s">
        <v>643</v>
      </c>
      <c r="B4" s="26" t="s">
        <v>630</v>
      </c>
      <c r="C4" s="26" t="s">
        <v>631</v>
      </c>
      <c r="D4" s="26" t="s">
        <v>632</v>
      </c>
      <c r="E4" s="26" t="s">
        <v>633</v>
      </c>
      <c r="F4" s="26" t="s">
        <v>634</v>
      </c>
      <c r="G4" s="26" t="s">
        <v>635</v>
      </c>
      <c r="H4" s="26" t="s">
        <v>636</v>
      </c>
      <c r="I4" s="26" t="s">
        <v>637</v>
      </c>
      <c r="J4" s="26" t="s">
        <v>638</v>
      </c>
      <c r="K4" s="26" t="s">
        <v>639</v>
      </c>
      <c r="L4" s="26" t="s">
        <v>640</v>
      </c>
      <c r="M4" s="26" t="s">
        <v>641</v>
      </c>
      <c r="O4" s="149" t="s">
        <v>644</v>
      </c>
      <c r="P4" t="s">
        <v>630</v>
      </c>
      <c r="Q4" t="s">
        <v>631</v>
      </c>
      <c r="R4" t="s">
        <v>632</v>
      </c>
      <c r="S4" t="s">
        <v>633</v>
      </c>
      <c r="T4" t="s">
        <v>634</v>
      </c>
      <c r="U4" t="s">
        <v>635</v>
      </c>
      <c r="V4" t="s">
        <v>636</v>
      </c>
      <c r="W4" t="s">
        <v>637</v>
      </c>
      <c r="X4" t="s">
        <v>638</v>
      </c>
      <c r="Y4" t="s">
        <v>639</v>
      </c>
      <c r="Z4" t="s">
        <v>640</v>
      </c>
      <c r="AA4" t="s">
        <v>641</v>
      </c>
    </row>
    <row r="5" spans="1:27" x14ac:dyDescent="0.3">
      <c r="A5" s="150" t="s">
        <v>25</v>
      </c>
      <c r="B5" s="191">
        <v>0</v>
      </c>
      <c r="C5" s="191">
        <v>100</v>
      </c>
      <c r="D5" s="191">
        <v>83</v>
      </c>
      <c r="E5" s="191">
        <v>35</v>
      </c>
      <c r="F5" s="191">
        <v>7</v>
      </c>
      <c r="G5" s="191">
        <v>106</v>
      </c>
      <c r="H5" s="191">
        <v>135</v>
      </c>
      <c r="I5" s="191">
        <v>144</v>
      </c>
      <c r="J5" s="191">
        <v>31</v>
      </c>
      <c r="K5" s="191">
        <v>3</v>
      </c>
      <c r="L5" s="191">
        <v>0</v>
      </c>
      <c r="M5" s="191">
        <v>0</v>
      </c>
      <c r="O5" s="150" t="s">
        <v>25</v>
      </c>
      <c r="P5" s="192">
        <v>0</v>
      </c>
      <c r="Q5" s="192">
        <v>0</v>
      </c>
      <c r="R5" s="192">
        <v>0</v>
      </c>
      <c r="S5" s="192">
        <v>0</v>
      </c>
      <c r="T5" s="192">
        <v>0</v>
      </c>
      <c r="U5" s="192">
        <v>0</v>
      </c>
      <c r="V5" s="192">
        <v>3</v>
      </c>
      <c r="W5" s="192">
        <v>1</v>
      </c>
      <c r="X5" s="192">
        <v>0</v>
      </c>
      <c r="Y5" s="192">
        <v>0</v>
      </c>
      <c r="Z5" s="192">
        <v>0</v>
      </c>
      <c r="AA5" s="192">
        <v>0</v>
      </c>
    </row>
    <row r="6" spans="1:27" x14ac:dyDescent="0.3">
      <c r="A6" s="150" t="s">
        <v>19</v>
      </c>
      <c r="B6" s="191">
        <v>0</v>
      </c>
      <c r="C6" s="191">
        <v>0</v>
      </c>
      <c r="D6" s="191">
        <v>166</v>
      </c>
      <c r="E6" s="191">
        <v>374</v>
      </c>
      <c r="F6" s="191">
        <v>426</v>
      </c>
      <c r="G6" s="191">
        <v>73</v>
      </c>
      <c r="H6" s="191">
        <v>6</v>
      </c>
      <c r="I6" s="191">
        <v>257</v>
      </c>
      <c r="J6" s="191">
        <v>3</v>
      </c>
      <c r="K6" s="191">
        <v>48</v>
      </c>
      <c r="L6" s="191"/>
      <c r="M6" s="191"/>
      <c r="O6" s="150" t="s">
        <v>19</v>
      </c>
      <c r="P6" s="192">
        <v>0</v>
      </c>
      <c r="Q6" s="192">
        <v>0</v>
      </c>
      <c r="R6" s="192">
        <v>0</v>
      </c>
      <c r="S6" s="192">
        <v>0</v>
      </c>
      <c r="T6" s="192">
        <v>1</v>
      </c>
      <c r="U6" s="192">
        <v>0</v>
      </c>
      <c r="V6" s="192">
        <v>0</v>
      </c>
      <c r="W6" s="192">
        <v>0</v>
      </c>
      <c r="X6" s="192">
        <v>0</v>
      </c>
      <c r="Y6" s="192">
        <v>0</v>
      </c>
      <c r="Z6" s="192"/>
      <c r="AA6" s="192"/>
    </row>
    <row r="7" spans="1:27" x14ac:dyDescent="0.3">
      <c r="A7" s="150" t="s">
        <v>173</v>
      </c>
      <c r="B7" s="191">
        <v>0</v>
      </c>
      <c r="C7" s="191">
        <v>0</v>
      </c>
      <c r="D7" s="191">
        <v>1</v>
      </c>
      <c r="E7" s="191">
        <v>4</v>
      </c>
      <c r="F7" s="191">
        <v>423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/>
      <c r="M7" s="191"/>
      <c r="O7" s="150" t="s">
        <v>173</v>
      </c>
      <c r="P7" s="192">
        <v>0</v>
      </c>
      <c r="Q7" s="192">
        <v>0</v>
      </c>
      <c r="R7" s="192">
        <v>0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>
        <v>0</v>
      </c>
      <c r="Y7" s="192">
        <v>0</v>
      </c>
      <c r="Z7" s="192"/>
      <c r="AA7" s="192"/>
    </row>
    <row r="8" spans="1:27" x14ac:dyDescent="0.3">
      <c r="A8" s="150" t="s">
        <v>168</v>
      </c>
      <c r="B8" s="191">
        <v>755</v>
      </c>
      <c r="C8" s="191">
        <v>497</v>
      </c>
      <c r="D8" s="191">
        <v>354</v>
      </c>
      <c r="E8" s="191">
        <v>130</v>
      </c>
      <c r="F8" s="191">
        <v>120</v>
      </c>
      <c r="G8" s="191">
        <v>153</v>
      </c>
      <c r="H8" s="191">
        <v>215</v>
      </c>
      <c r="I8" s="191">
        <v>148</v>
      </c>
      <c r="J8" s="191">
        <v>108</v>
      </c>
      <c r="K8" s="191">
        <v>36</v>
      </c>
      <c r="L8" s="191"/>
      <c r="M8" s="191"/>
      <c r="O8" s="150" t="s">
        <v>168</v>
      </c>
      <c r="P8" s="192">
        <v>0</v>
      </c>
      <c r="Q8" s="192">
        <v>0</v>
      </c>
      <c r="R8" s="192">
        <v>0</v>
      </c>
      <c r="S8" s="192">
        <v>0</v>
      </c>
      <c r="T8" s="192">
        <v>0</v>
      </c>
      <c r="U8" s="192">
        <v>0</v>
      </c>
      <c r="V8" s="192">
        <v>0</v>
      </c>
      <c r="W8" s="192">
        <v>3</v>
      </c>
      <c r="X8" s="192">
        <v>0</v>
      </c>
      <c r="Y8" s="192">
        <v>0</v>
      </c>
      <c r="Z8" s="192"/>
      <c r="AA8" s="192"/>
    </row>
    <row r="9" spans="1:27" x14ac:dyDescent="0.3">
      <c r="A9" s="26" t="s">
        <v>629</v>
      </c>
      <c r="B9" s="191">
        <v>755</v>
      </c>
      <c r="C9" s="191">
        <v>597</v>
      </c>
      <c r="D9" s="191">
        <v>604</v>
      </c>
      <c r="E9" s="191">
        <v>543</v>
      </c>
      <c r="F9" s="191">
        <v>976</v>
      </c>
      <c r="G9" s="191">
        <v>332</v>
      </c>
      <c r="H9" s="191">
        <v>356</v>
      </c>
      <c r="I9" s="191">
        <v>549</v>
      </c>
      <c r="J9" s="191">
        <v>142</v>
      </c>
      <c r="K9" s="191">
        <v>87</v>
      </c>
      <c r="L9" s="191">
        <v>0</v>
      </c>
      <c r="M9" s="191">
        <v>0</v>
      </c>
      <c r="O9" s="150" t="s">
        <v>629</v>
      </c>
      <c r="P9" s="192">
        <v>0</v>
      </c>
      <c r="Q9" s="192">
        <v>0</v>
      </c>
      <c r="R9" s="192">
        <v>0</v>
      </c>
      <c r="S9" s="192">
        <v>0</v>
      </c>
      <c r="T9" s="192">
        <v>1</v>
      </c>
      <c r="U9" s="192">
        <v>0</v>
      </c>
      <c r="V9" s="192">
        <v>3</v>
      </c>
      <c r="W9" s="192">
        <v>4</v>
      </c>
      <c r="X9" s="192">
        <v>0</v>
      </c>
      <c r="Y9" s="192">
        <v>0</v>
      </c>
      <c r="Z9" s="192">
        <v>0</v>
      </c>
      <c r="AA9" s="192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646</v>
      </c>
      <c r="O12" t="s">
        <v>646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1116</v>
      </c>
      <c r="C2" s="21">
        <f t="shared" ref="C2:M2" si="0">SUM(C4:C14)</f>
        <v>858</v>
      </c>
      <c r="D2" s="21">
        <f t="shared" si="0"/>
        <v>1337</v>
      </c>
      <c r="E2" s="21">
        <f t="shared" si="0"/>
        <v>1825</v>
      </c>
      <c r="F2" s="21">
        <f t="shared" si="0"/>
        <v>2325</v>
      </c>
      <c r="G2" s="21">
        <f t="shared" si="0"/>
        <v>1266</v>
      </c>
      <c r="H2" s="21">
        <f t="shared" si="0"/>
        <v>1390</v>
      </c>
      <c r="I2" s="21">
        <f t="shared" si="0"/>
        <v>1110</v>
      </c>
      <c r="J2" s="21">
        <f t="shared" si="0"/>
        <v>378</v>
      </c>
      <c r="K2" s="21">
        <f t="shared" si="0"/>
        <v>182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2025'!K$7:K$468,'Metales Pesados 2025'!$E$7:$E$468,Grafico!$A4)</f>
        <v>361</v>
      </c>
      <c r="C4" s="28">
        <f>SUMIFS('Metales Pesados 2025'!L$7:L$468,'Metales Pesados 2025'!$E$7:$E$468,Grafico!$A4)</f>
        <v>261</v>
      </c>
      <c r="D4" s="28">
        <f>SUMIFS('Metales Pesados 2025'!M$7:M$468,'Metales Pesados 2025'!$E$7:$E$468,Grafico!$A4)</f>
        <v>303</v>
      </c>
      <c r="E4" s="28">
        <f>SUMIFS('Metales Pesados 2025'!N$7:N$468,'Metales Pesados 2025'!$E$7:$E$468,Grafico!$A4)</f>
        <v>1010</v>
      </c>
      <c r="F4" s="28">
        <f>SUMIFS('Metales Pesados 2025'!O$7:O$468,'Metales Pesados 2025'!$E$7:$E$468,Grafico!$A4)</f>
        <v>405</v>
      </c>
      <c r="G4" s="28">
        <f>SUMIFS('Metales Pesados 2025'!P$7:P$468,'Metales Pesados 2025'!$E$7:$E$468,Grafico!$A4)</f>
        <v>370</v>
      </c>
      <c r="H4" s="28">
        <f>SUMIFS('Metales Pesados 2025'!Q$7:Q$468,'Metales Pesados 2025'!$E$7:$E$468,Grafico!$A4)</f>
        <v>503</v>
      </c>
      <c r="I4" s="28">
        <f>SUMIFS('Metales Pesados 2025'!R$7:R$468,'Metales Pesados 2025'!$E$7:$E$468,Grafico!$A4)</f>
        <v>192</v>
      </c>
      <c r="J4" s="28">
        <f>SUMIFS('Metales Pesados 2025'!S$7:S$468,'Metales Pesados 2025'!$E$7:$E$468,Grafico!$A4)</f>
        <v>139</v>
      </c>
      <c r="K4" s="28">
        <f>SUMIFS('Metales Pesados 2025'!T$7:T$468,'Metales Pesados 2025'!$E$7:$E$468,Grafico!$A4)</f>
        <v>95</v>
      </c>
      <c r="L4" s="28">
        <f>SUMIFS('Metales Pesados 2025'!U$7:U$468,'Metales Pesados 2025'!$E$7:$E$468,Grafico!$A4)</f>
        <v>0</v>
      </c>
      <c r="M4" s="29">
        <f>SUMIFS('Metales Pesados 2025'!V$7:V$468,'Metales Pesados 2025'!$E$7:$E$468,Grafico!$A4)</f>
        <v>0</v>
      </c>
    </row>
    <row r="5" spans="1:13" x14ac:dyDescent="0.3">
      <c r="A5" s="24" t="s">
        <v>464</v>
      </c>
      <c r="B5" s="30">
        <f>SUMIFS('Metales Pesados 2025'!K$7:K$468,'Metales Pesados 2025'!$E$7:$E$468,Grafico!$A5)</f>
        <v>0</v>
      </c>
      <c r="C5" s="26">
        <f>SUMIFS('Metales Pesados 2025'!L$7:L$468,'Metales Pesados 2025'!$E$7:$E$468,Grafico!$A5)</f>
        <v>0</v>
      </c>
      <c r="D5" s="26">
        <f>SUMIFS('Metales Pesados 2025'!M$7:M$468,'Metales Pesados 2025'!$E$7:$E$468,Grafico!$A5)</f>
        <v>430</v>
      </c>
      <c r="E5" s="26">
        <f>SUMIFS('Metales Pesados 2025'!N$7:N$468,'Metales Pesados 2025'!$E$7:$E$468,Grafico!$A5)</f>
        <v>206</v>
      </c>
      <c r="F5" s="26">
        <f>SUMIFS('Metales Pesados 2025'!O$7:O$468,'Metales Pesados 2025'!$E$7:$E$468,Grafico!$A5)</f>
        <v>941</v>
      </c>
      <c r="G5" s="26">
        <f>SUMIFS('Metales Pesados 2025'!P$7:P$468,'Metales Pesados 2025'!$E$7:$E$468,Grafico!$A5)</f>
        <v>327</v>
      </c>
      <c r="H5" s="26">
        <f>SUMIFS('Metales Pesados 2025'!Q$7:Q$468,'Metales Pesados 2025'!$E$7:$E$468,Grafico!$A5)</f>
        <v>363</v>
      </c>
      <c r="I5" s="26">
        <f>SUMIFS('Metales Pesados 2025'!R$7:R$468,'Metales Pesados 2025'!$E$7:$E$468,Grafico!$A5)</f>
        <v>367</v>
      </c>
      <c r="J5" s="26">
        <f>SUMIFS('Metales Pesados 2025'!S$7:S$468,'Metales Pesados 2025'!$E$7:$E$468,Grafico!$A5)</f>
        <v>97</v>
      </c>
      <c r="K5" s="26">
        <f>SUMIFS('Metales Pesados 2025'!T$7:T$468,'Metales Pesados 2025'!$E$7:$E$468,Grafico!$A5)</f>
        <v>0</v>
      </c>
      <c r="L5" s="26">
        <f>SUMIFS('Metales Pesados 2025'!U$7:U$468,'Metales Pesados 2025'!$E$7:$E$468,Grafico!$A5)</f>
        <v>0</v>
      </c>
      <c r="M5" s="31">
        <f>SUMIFS('Metales Pesados 2025'!V$7:V$468,'Metales Pesados 2025'!$E$7:$E$468,Grafico!$A5)</f>
        <v>0</v>
      </c>
    </row>
    <row r="6" spans="1:13" x14ac:dyDescent="0.3">
      <c r="A6" s="24" t="s">
        <v>536</v>
      </c>
      <c r="B6" s="30">
        <f>SUMIFS('Metales Pesados 2025'!K$7:K$468,'Metales Pesados 2025'!$E$7:$E$468,Grafico!$A6)</f>
        <v>0</v>
      </c>
      <c r="C6" s="26">
        <f>SUMIFS('Metales Pesados 2025'!L$7:L$468,'Metales Pesados 2025'!$E$7:$E$468,Grafico!$A6)</f>
        <v>0</v>
      </c>
      <c r="D6" s="26">
        <f>SUMIFS('Metales Pesados 2025'!M$7:M$468,'Metales Pesados 2025'!$E$7:$E$468,Grafico!$A6)</f>
        <v>0</v>
      </c>
      <c r="E6" s="26">
        <f>SUMIFS('Metales Pesados 2025'!N$7:N$468,'Metales Pesados 2025'!$E$7:$E$468,Grafico!$A6)</f>
        <v>0</v>
      </c>
      <c r="F6" s="26">
        <f>SUMIFS('Metales Pesados 2025'!O$7:O$468,'Metales Pesados 2025'!$E$7:$E$468,Grafico!$A6)</f>
        <v>0</v>
      </c>
      <c r="G6" s="26">
        <f>SUMIFS('Metales Pesados 2025'!P$7:P$468,'Metales Pesados 2025'!$E$7:$E$468,Grafico!$A6)</f>
        <v>0</v>
      </c>
      <c r="H6" s="26">
        <f>SUMIFS('Metales Pesados 2025'!Q$7:Q$468,'Metales Pesados 2025'!$E$7:$E$468,Grafico!$A6)</f>
        <v>0</v>
      </c>
      <c r="I6" s="26">
        <f>SUMIFS('Metales Pesados 2025'!R$7:R$468,'Metales Pesados 2025'!$E$7:$E$468,Grafico!$A6)</f>
        <v>0</v>
      </c>
      <c r="J6" s="26">
        <f>SUMIFS('Metales Pesados 2025'!S$7:S$468,'Metales Pesados 2025'!$E$7:$E$468,Grafico!$A6)</f>
        <v>0</v>
      </c>
      <c r="K6" s="26">
        <f>SUMIFS('Metales Pesados 2025'!T$7:T$468,'Metales Pesados 2025'!$E$7:$E$468,Grafico!$A6)</f>
        <v>0</v>
      </c>
      <c r="L6" s="26">
        <f>SUMIFS('Metales Pesados 2025'!U$7:U$468,'Metales Pesados 2025'!$E$7:$E$468,Grafico!$A6)</f>
        <v>0</v>
      </c>
      <c r="M6" s="31">
        <f>SUMIFS('Metales Pesados 2025'!V$7:V$468,'Metales Pesados 2025'!$E$7:$E$468,Grafico!$A6)</f>
        <v>0</v>
      </c>
    </row>
    <row r="7" spans="1:13" x14ac:dyDescent="0.3">
      <c r="A7" s="24" t="s">
        <v>204</v>
      </c>
      <c r="B7" s="30">
        <f>SUMIFS('Metales Pesados 2025'!K$7:K$468,'Metales Pesados 2025'!$E$7:$E$468,Grafico!$A7)</f>
        <v>0</v>
      </c>
      <c r="C7" s="26">
        <f>SUMIFS('Metales Pesados 2025'!L$7:L$468,'Metales Pesados 2025'!$E$7:$E$468,Grafico!$A7)</f>
        <v>0</v>
      </c>
      <c r="D7" s="26">
        <f>SUMIFS('Metales Pesados 2025'!M$7:M$468,'Metales Pesados 2025'!$E$7:$E$468,Grafico!$A7)</f>
        <v>0</v>
      </c>
      <c r="E7" s="26">
        <f>SUMIFS('Metales Pesados 2025'!N$7:N$468,'Metales Pesados 2025'!$E$7:$E$468,Grafico!$A7)</f>
        <v>66</v>
      </c>
      <c r="F7" s="26">
        <f>SUMIFS('Metales Pesados 2025'!O$7:O$468,'Metales Pesados 2025'!$E$7:$E$468,Grafico!$A7)</f>
        <v>3</v>
      </c>
      <c r="G7" s="26">
        <f>SUMIFS('Metales Pesados 2025'!P$7:P$468,'Metales Pesados 2025'!$E$7:$E$468,Grafico!$A7)</f>
        <v>233</v>
      </c>
      <c r="H7" s="26">
        <f>SUMIFS('Metales Pesados 2025'!Q$7:Q$468,'Metales Pesados 2025'!$E$7:$E$468,Grafico!$A7)</f>
        <v>168</v>
      </c>
      <c r="I7" s="26">
        <f>SUMIFS('Metales Pesados 2025'!R$7:R$468,'Metales Pesados 2025'!$E$7:$E$468,Grafico!$A7)</f>
        <v>2</v>
      </c>
      <c r="J7" s="26">
        <f>SUMIFS('Metales Pesados 2025'!S$7:S$468,'Metales Pesados 2025'!$E$7:$E$468,Grafico!$A7)</f>
        <v>0</v>
      </c>
      <c r="K7" s="26">
        <f>SUMIFS('Metales Pesados 2025'!T$7:T$468,'Metales Pesados 2025'!$E$7:$E$468,Grafico!$A7)</f>
        <v>0</v>
      </c>
      <c r="L7" s="26">
        <f>SUMIFS('Metales Pesados 2025'!U$7:U$468,'Metales Pesados 2025'!$E$7:$E$468,Grafico!$A7)</f>
        <v>0</v>
      </c>
      <c r="M7" s="31">
        <f>SUMIFS('Metales Pesados 2025'!V$7:V$468,'Metales Pesados 2025'!$E$7:$E$468,Grafico!$A7)</f>
        <v>0</v>
      </c>
    </row>
    <row r="8" spans="1:13" x14ac:dyDescent="0.3">
      <c r="A8" s="24" t="s">
        <v>25</v>
      </c>
      <c r="B8" s="30">
        <f>SUMIFS('Metales Pesados 2025'!K$7:K$468,'Metales Pesados 2025'!$E$7:$E$468,Grafico!$A8)</f>
        <v>0</v>
      </c>
      <c r="C8" s="26">
        <f>SUMIFS('Metales Pesados 2025'!L$7:L$468,'Metales Pesados 2025'!$E$7:$E$468,Grafico!$A8)</f>
        <v>100</v>
      </c>
      <c r="D8" s="26">
        <f>SUMIFS('Metales Pesados 2025'!M$7:M$468,'Metales Pesados 2025'!$E$7:$E$468,Grafico!$A8)</f>
        <v>83</v>
      </c>
      <c r="E8" s="26">
        <f>SUMIFS('Metales Pesados 2025'!N$7:N$468,'Metales Pesados 2025'!$E$7:$E$468,Grafico!$A8)</f>
        <v>35</v>
      </c>
      <c r="F8" s="26">
        <f>SUMIFS('Metales Pesados 2025'!O$7:O$468,'Metales Pesados 2025'!$E$7:$E$468,Grafico!$A8)</f>
        <v>7</v>
      </c>
      <c r="G8" s="26">
        <f>SUMIFS('Metales Pesados 2025'!P$7:P$468,'Metales Pesados 2025'!$E$7:$E$468,Grafico!$A8)</f>
        <v>106</v>
      </c>
      <c r="H8" s="26">
        <f>SUMIFS('Metales Pesados 2025'!Q$7:Q$468,'Metales Pesados 2025'!$E$7:$E$468,Grafico!$A8)</f>
        <v>135</v>
      </c>
      <c r="I8" s="26">
        <f>SUMIFS('Metales Pesados 2025'!R$7:R$468,'Metales Pesados 2025'!$E$7:$E$468,Grafico!$A8)</f>
        <v>144</v>
      </c>
      <c r="J8" s="26">
        <f>SUMIFS('Metales Pesados 2025'!S$7:S$468,'Metales Pesados 2025'!$E$7:$E$468,Grafico!$A8)</f>
        <v>31</v>
      </c>
      <c r="K8" s="26">
        <f>SUMIFS('Metales Pesados 2025'!T$7:T$468,'Metales Pesados 2025'!$E$7:$E$468,Grafico!$A8)</f>
        <v>3</v>
      </c>
      <c r="L8" s="26">
        <f>SUMIFS('Metales Pesados 2025'!U$7:U$468,'Metales Pesados 2025'!$E$7:$E$468,Grafico!$A8)</f>
        <v>0</v>
      </c>
      <c r="M8" s="31">
        <f>SUMIFS('Metales Pesados 2025'!V$7:V$468,'Metales Pesados 2025'!$E$7:$E$468,Grafico!$A8)</f>
        <v>0</v>
      </c>
    </row>
    <row r="9" spans="1:13" x14ac:dyDescent="0.3">
      <c r="A9" s="24" t="s">
        <v>19</v>
      </c>
      <c r="B9" s="30">
        <f>SUMIFS('Metales Pesados 2025'!K$7:K$468,'Metales Pesados 2025'!$E$7:$E$468,Grafico!$A9)</f>
        <v>0</v>
      </c>
      <c r="C9" s="26">
        <f>SUMIFS('Metales Pesados 2025'!L$7:L$468,'Metales Pesados 2025'!$E$7:$E$468,Grafico!$A9)</f>
        <v>0</v>
      </c>
      <c r="D9" s="26">
        <f>SUMIFS('Metales Pesados 2025'!M$7:M$468,'Metales Pesados 2025'!$E$7:$E$468,Grafico!$A9)</f>
        <v>166</v>
      </c>
      <c r="E9" s="26">
        <f>SUMIFS('Metales Pesados 2025'!N$7:N$468,'Metales Pesados 2025'!$E$7:$E$468,Grafico!$A9)</f>
        <v>374</v>
      </c>
      <c r="F9" s="26">
        <f>SUMIFS('Metales Pesados 2025'!O$7:O$468,'Metales Pesados 2025'!$E$7:$E$468,Grafico!$A9)</f>
        <v>426</v>
      </c>
      <c r="G9" s="26">
        <f>SUMIFS('Metales Pesados 2025'!P$7:P$468,'Metales Pesados 2025'!$E$7:$E$468,Grafico!$A9)</f>
        <v>73</v>
      </c>
      <c r="H9" s="26">
        <f>SUMIFS('Metales Pesados 2025'!Q$7:Q$468,'Metales Pesados 2025'!$E$7:$E$468,Grafico!$A9)</f>
        <v>6</v>
      </c>
      <c r="I9" s="26">
        <f>SUMIFS('Metales Pesados 2025'!R$7:R$468,'Metales Pesados 2025'!$E$7:$E$468,Grafico!$A9)</f>
        <v>257</v>
      </c>
      <c r="J9" s="26">
        <f>SUMIFS('Metales Pesados 2025'!S$7:S$468,'Metales Pesados 2025'!$E$7:$E$468,Grafico!$A9)</f>
        <v>3</v>
      </c>
      <c r="K9" s="26">
        <f>SUMIFS('Metales Pesados 2025'!T$7:T$468,'Metales Pesados 2025'!$E$7:$E$468,Grafico!$A9)</f>
        <v>48</v>
      </c>
      <c r="L9" s="26">
        <f>SUMIFS('Metales Pesados 2025'!U$7:U$468,'Metales Pesados 2025'!$E$7:$E$468,Grafico!$A9)</f>
        <v>0</v>
      </c>
      <c r="M9" s="31">
        <f>SUMIFS('Metales Pesados 2025'!V$7:V$468,'Metales Pesados 2025'!$E$7:$E$468,Grafico!$A9)</f>
        <v>0</v>
      </c>
    </row>
    <row r="10" spans="1:13" x14ac:dyDescent="0.3">
      <c r="A10" s="24" t="s">
        <v>538</v>
      </c>
      <c r="B10" s="30">
        <f>SUMIFS('Metales Pesados 2025'!K$7:K$468,'Metales Pesados 2025'!$E$7:$E$468,Grafico!$A10)</f>
        <v>0</v>
      </c>
      <c r="C10" s="26">
        <f>SUMIFS('Metales Pesados 2025'!L$7:L$468,'Metales Pesados 2025'!$E$7:$E$468,Grafico!$A10)</f>
        <v>0</v>
      </c>
      <c r="D10" s="26">
        <f>SUMIFS('Metales Pesados 2025'!M$7:M$468,'Metales Pesados 2025'!$E$7:$E$468,Grafico!$A10)</f>
        <v>0</v>
      </c>
      <c r="E10" s="26">
        <f>SUMIFS('Metales Pesados 2025'!N$7:N$468,'Metales Pesados 2025'!$E$7:$E$468,Grafico!$A10)</f>
        <v>0</v>
      </c>
      <c r="F10" s="26">
        <f>SUMIFS('Metales Pesados 2025'!O$7:O$468,'Metales Pesados 2025'!$E$7:$E$468,Grafico!$A10)</f>
        <v>0</v>
      </c>
      <c r="G10" s="26">
        <f>SUMIFS('Metales Pesados 2025'!P$7:P$468,'Metales Pesados 2025'!$E$7:$E$468,Grafico!$A10)</f>
        <v>0</v>
      </c>
      <c r="H10" s="26">
        <f>SUMIFS('Metales Pesados 2025'!Q$7:Q$468,'Metales Pesados 2025'!$E$7:$E$468,Grafico!$A10)</f>
        <v>0</v>
      </c>
      <c r="I10" s="26">
        <f>SUMIFS('Metales Pesados 2025'!R$7:R$468,'Metales Pesados 2025'!$E$7:$E$468,Grafico!$A10)</f>
        <v>0</v>
      </c>
      <c r="J10" s="26">
        <f>SUMIFS('Metales Pesados 2025'!S$7:S$468,'Metales Pesados 2025'!$E$7:$E$468,Grafico!$A10)</f>
        <v>0</v>
      </c>
      <c r="K10" s="26">
        <f>SUMIFS('Metales Pesados 2025'!T$7:T$468,'Metales Pesados 2025'!$E$7:$E$468,Grafico!$A10)</f>
        <v>0</v>
      </c>
      <c r="L10" s="26">
        <f>SUMIFS('Metales Pesados 2025'!U$7:U$468,'Metales Pesados 2025'!$E$7:$E$468,Grafico!$A10)</f>
        <v>0</v>
      </c>
      <c r="M10" s="31">
        <f>SUMIFS('Metales Pesados 2025'!V$7:V$468,'Metales Pesados 2025'!$E$7:$E$468,Grafico!$A10)</f>
        <v>0</v>
      </c>
    </row>
    <row r="11" spans="1:13" x14ac:dyDescent="0.3">
      <c r="A11" s="24" t="s">
        <v>8</v>
      </c>
      <c r="B11" s="30">
        <f>SUMIFS('Metales Pesados 2025'!K$7:K$468,'Metales Pesados 2025'!$E$7:$E$468,Grafico!$A11)</f>
        <v>0</v>
      </c>
      <c r="C11" s="26">
        <f>SUMIFS('Metales Pesados 2025'!L$7:L$468,'Metales Pesados 2025'!$E$7:$E$468,Grafico!$A11)</f>
        <v>0</v>
      </c>
      <c r="D11" s="26">
        <f>SUMIFS('Metales Pesados 2025'!M$7:M$468,'Metales Pesados 2025'!$E$7:$E$468,Grafico!$A11)</f>
        <v>0</v>
      </c>
      <c r="E11" s="26">
        <f>SUMIFS('Metales Pesados 2025'!N$7:N$468,'Metales Pesados 2025'!$E$7:$E$468,Grafico!$A11)</f>
        <v>0</v>
      </c>
      <c r="F11" s="26">
        <f>SUMIFS('Metales Pesados 2025'!O$7:O$468,'Metales Pesados 2025'!$E$7:$E$468,Grafico!$A11)</f>
        <v>0</v>
      </c>
      <c r="G11" s="26">
        <f>SUMIFS('Metales Pesados 2025'!P$7:P$468,'Metales Pesados 2025'!$E$7:$E$468,Grafico!$A11)</f>
        <v>4</v>
      </c>
      <c r="H11" s="26">
        <f>SUMIFS('Metales Pesados 2025'!Q$7:Q$468,'Metales Pesados 2025'!$E$7:$E$468,Grafico!$A11)</f>
        <v>0</v>
      </c>
      <c r="I11" s="26">
        <f>SUMIFS('Metales Pesados 2025'!R$7:R$468,'Metales Pesados 2025'!$E$7:$E$468,Grafico!$A11)</f>
        <v>0</v>
      </c>
      <c r="J11" s="26">
        <f>SUMIFS('Metales Pesados 2025'!S$7:S$468,'Metales Pesados 2025'!$E$7:$E$468,Grafico!$A11)</f>
        <v>0</v>
      </c>
      <c r="K11" s="26">
        <f>SUMIFS('Metales Pesados 2025'!T$7:T$468,'Metales Pesados 2025'!$E$7:$E$468,Grafico!$A11)</f>
        <v>0</v>
      </c>
      <c r="L11" s="26">
        <f>SUMIFS('Metales Pesados 2025'!U$7:U$468,'Metales Pesados 2025'!$E$7:$E$468,Grafico!$A11)</f>
        <v>0</v>
      </c>
      <c r="M11" s="31">
        <f>SUMIFS('Metales Pesados 2025'!V$7:V$468,'Metales Pesados 2025'!$E$7:$E$468,Grafico!$A11)</f>
        <v>0</v>
      </c>
    </row>
    <row r="12" spans="1:13" x14ac:dyDescent="0.3">
      <c r="A12" s="24" t="s">
        <v>537</v>
      </c>
      <c r="B12" s="30">
        <f>SUMIFS('Metales Pesados 2025'!K$7:K$468,'Metales Pesados 2025'!$E$7:$E$468,Grafico!$A12)</f>
        <v>0</v>
      </c>
      <c r="C12" s="26">
        <f>SUMIFS('Metales Pesados 2025'!L$7:L$468,'Metales Pesados 2025'!$E$7:$E$468,Grafico!$A12)</f>
        <v>0</v>
      </c>
      <c r="D12" s="26">
        <f>SUMIFS('Metales Pesados 2025'!M$7:M$468,'Metales Pesados 2025'!$E$7:$E$468,Grafico!$A12)</f>
        <v>0</v>
      </c>
      <c r="E12" s="26">
        <f>SUMIFS('Metales Pesados 2025'!N$7:N$468,'Metales Pesados 2025'!$E$7:$E$468,Grafico!$A12)</f>
        <v>0</v>
      </c>
      <c r="F12" s="26">
        <f>SUMIFS('Metales Pesados 2025'!O$7:O$468,'Metales Pesados 2025'!$E$7:$E$468,Grafico!$A12)</f>
        <v>0</v>
      </c>
      <c r="G12" s="26">
        <f>SUMIFS('Metales Pesados 2025'!P$7:P$468,'Metales Pesados 2025'!$E$7:$E$468,Grafico!$A12)</f>
        <v>0</v>
      </c>
      <c r="H12" s="26">
        <f>SUMIFS('Metales Pesados 2025'!Q$7:Q$468,'Metales Pesados 2025'!$E$7:$E$468,Grafico!$A12)</f>
        <v>0</v>
      </c>
      <c r="I12" s="26">
        <f>SUMIFS('Metales Pesados 2025'!R$7:R$468,'Metales Pesados 2025'!$E$7:$E$468,Grafico!$A12)</f>
        <v>0</v>
      </c>
      <c r="J12" s="26">
        <f>SUMIFS('Metales Pesados 2025'!S$7:S$468,'Metales Pesados 2025'!$E$7:$E$468,Grafico!$A12)</f>
        <v>0</v>
      </c>
      <c r="K12" s="26">
        <f>SUMIFS('Metales Pesados 2025'!T$7:T$468,'Metales Pesados 2025'!$E$7:$E$468,Grafico!$A12)</f>
        <v>0</v>
      </c>
      <c r="L12" s="26">
        <f>SUMIFS('Metales Pesados 2025'!U$7:U$468,'Metales Pesados 2025'!$E$7:$E$468,Grafico!$A12)</f>
        <v>0</v>
      </c>
      <c r="M12" s="31">
        <f>SUMIFS('Metales Pesados 2025'!V$7:V$468,'Metales Pesados 2025'!$E$7:$E$468,Grafico!$A12)</f>
        <v>0</v>
      </c>
    </row>
    <row r="13" spans="1:13" x14ac:dyDescent="0.3">
      <c r="A13" s="24" t="s">
        <v>173</v>
      </c>
      <c r="B13" s="30">
        <f>SUMIFS('Metales Pesados 2025'!K$7:K$468,'Metales Pesados 2025'!$E$7:$E$468,Grafico!$A13)</f>
        <v>0</v>
      </c>
      <c r="C13" s="26">
        <f>SUMIFS('Metales Pesados 2025'!L$7:L$468,'Metales Pesados 2025'!$E$7:$E$468,Grafico!$A13)</f>
        <v>0</v>
      </c>
      <c r="D13" s="26">
        <f>SUMIFS('Metales Pesados 2025'!M$7:M$468,'Metales Pesados 2025'!$E$7:$E$468,Grafico!$A13)</f>
        <v>1</v>
      </c>
      <c r="E13" s="26">
        <f>SUMIFS('Metales Pesados 2025'!N$7:N$468,'Metales Pesados 2025'!$E$7:$E$468,Grafico!$A13)</f>
        <v>4</v>
      </c>
      <c r="F13" s="26">
        <f>SUMIFS('Metales Pesados 2025'!O$7:O$468,'Metales Pesados 2025'!$E$7:$E$468,Grafico!$A13)</f>
        <v>423</v>
      </c>
      <c r="G13" s="26">
        <f>SUMIFS('Metales Pesados 2025'!P$7:P$468,'Metales Pesados 2025'!$E$7:$E$468,Grafico!$A13)</f>
        <v>0</v>
      </c>
      <c r="H13" s="26">
        <f>SUMIFS('Metales Pesados 2025'!Q$7:Q$468,'Metales Pesados 2025'!$E$7:$E$468,Grafico!$A13)</f>
        <v>0</v>
      </c>
      <c r="I13" s="26">
        <f>SUMIFS('Metales Pesados 2025'!R$7:R$468,'Metales Pesados 2025'!$E$7:$E$468,Grafico!$A13)</f>
        <v>0</v>
      </c>
      <c r="J13" s="26">
        <f>SUMIFS('Metales Pesados 2025'!S$7:S$468,'Metales Pesados 2025'!$E$7:$E$468,Grafico!$A13)</f>
        <v>0</v>
      </c>
      <c r="K13" s="26">
        <f>SUMIFS('Metales Pesados 2025'!T$7:T$468,'Metales Pesados 2025'!$E$7:$E$468,Grafico!$A13)</f>
        <v>0</v>
      </c>
      <c r="L13" s="26">
        <f>SUMIFS('Metales Pesados 2025'!U$7:U$468,'Metales Pesados 2025'!$E$7:$E$468,Grafico!$A13)</f>
        <v>0</v>
      </c>
      <c r="M13" s="31">
        <f>SUMIFS('Metales Pesados 2025'!V$7:V$468,'Metales Pesados 2025'!$E$7:$E$468,Grafico!$A13)</f>
        <v>0</v>
      </c>
    </row>
    <row r="14" spans="1:13" x14ac:dyDescent="0.3">
      <c r="A14" s="24" t="s">
        <v>168</v>
      </c>
      <c r="B14" s="30">
        <f>SUMIFS('Metales Pesados 2025'!K$7:K$468,'Metales Pesados 2025'!$E$7:$E$468,Grafico!$A14)</f>
        <v>755</v>
      </c>
      <c r="C14" s="26">
        <f>SUMIFS('Metales Pesados 2025'!L$7:L$468,'Metales Pesados 2025'!$E$7:$E$468,Grafico!$A14)</f>
        <v>497</v>
      </c>
      <c r="D14" s="26">
        <f>SUMIFS('Metales Pesados 2025'!M$7:M$468,'Metales Pesados 2025'!$E$7:$E$468,Grafico!$A14)</f>
        <v>354</v>
      </c>
      <c r="E14" s="26">
        <f>SUMIFS('Metales Pesados 2025'!N$7:N$468,'Metales Pesados 2025'!$E$7:$E$468,Grafico!$A14)</f>
        <v>130</v>
      </c>
      <c r="F14" s="26">
        <f>SUMIFS('Metales Pesados 2025'!O$7:O$468,'Metales Pesados 2025'!$E$7:$E$468,Grafico!$A14)</f>
        <v>120</v>
      </c>
      <c r="G14" s="26">
        <f>SUMIFS('Metales Pesados 2025'!P$7:P$468,'Metales Pesados 2025'!$E$7:$E$468,Grafico!$A14)</f>
        <v>153</v>
      </c>
      <c r="H14" s="26">
        <f>SUMIFS('Metales Pesados 2025'!Q$7:Q$468,'Metales Pesados 2025'!$E$7:$E$468,Grafico!$A14)</f>
        <v>215</v>
      </c>
      <c r="I14" s="26">
        <f>SUMIFS('Metales Pesados 2025'!R$7:R$468,'Metales Pesados 2025'!$E$7:$E$468,Grafico!$A14)</f>
        <v>148</v>
      </c>
      <c r="J14" s="26">
        <f>SUMIFS('Metales Pesados 2025'!S$7:S$468,'Metales Pesados 2025'!$E$7:$E$468,Grafico!$A14)</f>
        <v>108</v>
      </c>
      <c r="K14" s="26">
        <f>SUMIFS('Metales Pesados 2025'!T$7:T$468,'Metales Pesados 2025'!$E$7:$E$468,Grafico!$A14)</f>
        <v>36</v>
      </c>
      <c r="L14" s="26">
        <f>SUMIFS('Metales Pesados 2025'!U$7:U$468,'Metales Pesados 2025'!$E$7:$E$468,Grafico!$A14)</f>
        <v>0</v>
      </c>
      <c r="M14" s="31">
        <f>SUMIFS('Metales Pesados 2025'!V$7:V$468,'Metales Pesados 2025'!$E$7:$E$468,Grafico!$A14)</f>
        <v>0</v>
      </c>
    </row>
    <row r="15" spans="1:13" ht="15" thickBot="1" x14ac:dyDescent="0.35">
      <c r="A15" s="25" t="s">
        <v>22</v>
      </c>
      <c r="B15" s="32">
        <f>SUMIFS('Metales Pesados 2025'!K$7:K$468,'Metales Pesados 2025'!$E$7:$E$468,Grafico!$A15)</f>
        <v>0</v>
      </c>
      <c r="C15" s="33">
        <f>SUMIFS('Metales Pesados 2025'!L$7:L$468,'Metales Pesados 2025'!$E$7:$E$468,Grafico!$A15)</f>
        <v>0</v>
      </c>
      <c r="D15" s="33">
        <f>SUMIFS('Metales Pesados 2025'!M$7:M$468,'Metales Pesados 2025'!$E$7:$E$468,Grafico!$A15)</f>
        <v>0</v>
      </c>
      <c r="E15" s="33">
        <f>SUMIFS('Metales Pesados 2025'!N$7:N$468,'Metales Pesados 2025'!$E$7:$E$468,Grafico!$A15)</f>
        <v>0</v>
      </c>
      <c r="F15" s="33">
        <f>SUMIFS('Metales Pesados 2025'!O$7:O$468,'Metales Pesados 2025'!$E$7:$E$468,Grafico!$A15)</f>
        <v>29</v>
      </c>
      <c r="G15" s="33">
        <f>SUMIFS('Metales Pesados 2025'!P$7:P$468,'Metales Pesados 2025'!$E$7:$E$468,Grafico!$A15)</f>
        <v>0</v>
      </c>
      <c r="H15" s="33">
        <f>SUMIFS('Metales Pesados 2025'!Q$7:Q$468,'Metales Pesados 2025'!$E$7:$E$468,Grafico!$A15)</f>
        <v>0</v>
      </c>
      <c r="I15" s="33">
        <f>SUMIFS('Metales Pesados 2025'!R$7:R$468,'Metales Pesados 2025'!$E$7:$E$468,Grafico!$A15)</f>
        <v>0</v>
      </c>
      <c r="J15" s="33">
        <f>SUMIFS('Metales Pesados 2025'!S$7:S$468,'Metales Pesados 2025'!$E$7:$E$468,Grafico!$A15)</f>
        <v>0</v>
      </c>
      <c r="K15" s="33">
        <f>SUMIFS('Metales Pesados 2025'!T$7:T$468,'Metales Pesados 2025'!$E$7:$E$468,Grafico!$A15)</f>
        <v>0</v>
      </c>
      <c r="L15" s="33">
        <f>SUMIFS('Metales Pesados 2025'!U$7:U$468,'Metales Pesados 2025'!$E$7:$E$468,Grafico!$A15)</f>
        <v>0</v>
      </c>
      <c r="M15" s="34">
        <f>SUMIFS('Metales Pesados 2025'!V$7:V$468,'Metales Pesados 2025'!$E$7:$E$468,Grafico!$A15)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Metales Pesados 2025</vt:lpstr>
      <vt:lpstr>Resumen</vt:lpstr>
      <vt:lpstr>Trimestral</vt:lpstr>
      <vt:lpstr>Reporte de Avance</vt:lpstr>
      <vt:lpstr>Reporte UE 400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2025-11-04T17:31:27Z</dcterms:modified>
</cp:coreProperties>
</file>